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905" windowWidth="14805" windowHeight="6210"/>
  </bookViews>
  <sheets>
    <sheet name="июнь" sheetId="8" r:id="rId1"/>
  </sheets>
  <definedNames>
    <definedName name="_xlnm.Print_Area" localSheetId="0">июнь!$A$1:$G$58</definedName>
  </definedNames>
  <calcPr calcId="145621"/>
</workbook>
</file>

<file path=xl/calcChain.xml><?xml version="1.0" encoding="utf-8"?>
<calcChain xmlns="http://schemas.openxmlformats.org/spreadsheetml/2006/main">
  <c r="D8" i="8" l="1"/>
  <c r="D41" i="8" l="1"/>
  <c r="D27" i="8"/>
  <c r="F27" i="8"/>
  <c r="E27" i="8"/>
  <c r="F24" i="8"/>
  <c r="E24" i="8"/>
  <c r="D21" i="8"/>
  <c r="D17" i="8"/>
  <c r="D9" i="8"/>
  <c r="D24" i="8" l="1"/>
  <c r="D12" i="8" l="1"/>
  <c r="D44" i="8" s="1"/>
  <c r="D43" i="8" l="1"/>
  <c r="F41" i="8"/>
  <c r="E41" i="8"/>
  <c r="E38" i="8"/>
  <c r="F38" i="8"/>
  <c r="D38" i="8"/>
  <c r="E36" i="8"/>
  <c r="F36" i="8"/>
  <c r="D36" i="8"/>
  <c r="E12" i="8" l="1"/>
  <c r="E44" i="8" s="1"/>
  <c r="F12" i="8"/>
  <c r="F44" i="8" s="1"/>
  <c r="E43" i="8"/>
  <c r="F43" i="8"/>
  <c r="D53" i="8" l="1"/>
  <c r="D54" i="8"/>
  <c r="D52" i="8" l="1"/>
  <c r="D58" i="8"/>
  <c r="C58" i="8"/>
  <c r="C57" i="8"/>
  <c r="C56" i="8"/>
  <c r="G54" i="8"/>
  <c r="G50" i="8"/>
  <c r="G49" i="8"/>
  <c r="D56" i="8" l="1"/>
  <c r="G48" i="8"/>
  <c r="G58" i="8"/>
  <c r="D57" i="8" l="1"/>
  <c r="G57" i="8" s="1"/>
  <c r="G52" i="8"/>
  <c r="G56" i="8" s="1"/>
  <c r="G53" i="8"/>
</calcChain>
</file>

<file path=xl/sharedStrings.xml><?xml version="1.0" encoding="utf-8"?>
<sst xmlns="http://schemas.openxmlformats.org/spreadsheetml/2006/main" count="87" uniqueCount="76">
  <si>
    <t>Утверждено решением о бюджете</t>
  </si>
  <si>
    <t>Изменения</t>
  </si>
  <si>
    <t>С учетом изменений</t>
  </si>
  <si>
    <t>Дефицит (-), профицит (+)</t>
  </si>
  <si>
    <t>Параметры бюджета:</t>
  </si>
  <si>
    <t>№ п/п</t>
  </si>
  <si>
    <t>Примечание (обоснование)</t>
  </si>
  <si>
    <t>КБК</t>
  </si>
  <si>
    <t>(руб.)</t>
  </si>
  <si>
    <t>Всего по расходам:</t>
  </si>
  <si>
    <t>Доходы</t>
  </si>
  <si>
    <t>Расходы</t>
  </si>
  <si>
    <t>Финансовое управление</t>
  </si>
  <si>
    <t>РАСХОДЫ:</t>
  </si>
  <si>
    <t>2023 год</t>
  </si>
  <si>
    <t>2024 год</t>
  </si>
  <si>
    <t>Итого по 954:</t>
  </si>
  <si>
    <t xml:space="preserve">Наименование ГАДБ/ ГРБС </t>
  </si>
  <si>
    <t>Приложение к пояснительной записке 
к проекту решения городской Думы городского округа Кинешма  
«О внесении изменений в решение городской Думы городского округа Кинешма 
от 19.12.2022 № 53/260 «О бюджете городского округа Кинешма на 2023 год и плановый период 2024 и 2025 годов»
 «О бюджете городского округа Кинешма на 2022 год и плановый период 2023 и 2024 годов»</t>
  </si>
  <si>
    <t>2025 год</t>
  </si>
  <si>
    <t>Итого по 953:</t>
  </si>
  <si>
    <t>Итого по 961:</t>
  </si>
  <si>
    <t>Итого по 958:</t>
  </si>
  <si>
    <t>Субсидия на ремонты в дошкольных учреждениях</t>
  </si>
  <si>
    <t>КИЗО</t>
  </si>
  <si>
    <t>Итого по 965:</t>
  </si>
  <si>
    <t>0113.5020110230.200</t>
  </si>
  <si>
    <t>Закрытие бюджетных ассигнований в связи с уточнением поступлений по земельному налогу, в связи с изменением кадастровой стоимости земельных участков</t>
  </si>
  <si>
    <t>Бюджетные ассигнования для исполнения соглашений о признании и погашении задолженности за ком.услуги и кап.взносы за муниципальные помещения</t>
  </si>
  <si>
    <t>Администрация г.о. Кинешма</t>
  </si>
  <si>
    <t>Перераспределение бюджетных  ассигнований в целях исполнения судебных актов и оплаты исполнительного документа</t>
  </si>
  <si>
    <t xml:space="preserve">Перераспределение бюджетных ассигнований для финансового обеспечения расходов, предусмотренных к распределению на реализацию муниципальных программ </t>
  </si>
  <si>
    <t>Перераспределение бюджетных ассигнований на обеспечение деятельности ОМСУ</t>
  </si>
  <si>
    <t xml:space="preserve">Бюджетные ассигнования на  разработку проектной документации по ремонту ул. Юрьевецкая в целях получения субсидии из бюджета Ивановской области </t>
  </si>
  <si>
    <t>Бюджетные средства на осуществление  строительного контроля на объекте "Порт культуры и отдыха 3 этап"</t>
  </si>
  <si>
    <t>Бюджетные ассигнования на обеспечение деятельности учреждения</t>
  </si>
  <si>
    <t>Перераспределение бюджетных ассигнований на закупку программного обеспечения для функционирования в системе СЭДО и портале ССТУ.РФ за счет экономии по бюджетной смете администрации</t>
  </si>
  <si>
    <t>Бюджетных  ассигнований на исполнение и оплату исполнительного документа в части оплаты неустойки</t>
  </si>
  <si>
    <t>Бюджетные ассигнования на поставку эл.энергии для компенсации потерь, возникающих в ТП на ул. В,Боборыкина, 18а</t>
  </si>
  <si>
    <t>Бюджетные ассигнования на поставку эл.энергии (объект наружного освещения ул. Горького,д.2) на май-июль 2023 до момента передачи объекта в УГХ</t>
  </si>
  <si>
    <t>Бюджетные ассигнования на реализацию мероприятий по переселению граждан из аварийного жилья в части отключения аварийных домов от газоснабжения</t>
  </si>
  <si>
    <t>Перераспределение бюджетных ассигнованийс расходов по кап.ремонту общего имущества, в связи с ожидаемой экономией в результате исключения домов из программы</t>
  </si>
  <si>
    <t>Перераспределение бюджетных ассигнований для осуществления процедуры закупки почтовых конвертов через МКУ "Центр по обсеспечению деятельности ОМС"</t>
  </si>
  <si>
    <t xml:space="preserve">Бюджетные ассигнования на исполнение соглашения о признании и погашении задолженности по муниципальному помещению </t>
  </si>
  <si>
    <t>Управление образования</t>
  </si>
  <si>
    <t>Комитет по культуре и туризму</t>
  </si>
  <si>
    <t>Комитет по ФК и спорту</t>
  </si>
  <si>
    <t>Контрольно-счетная комиссия</t>
  </si>
  <si>
    <t>МКУ "Центр по обсеспечению деятельности ОМС"</t>
  </si>
  <si>
    <t xml:space="preserve">Бюджетные ассигнования для осуществления процедуры закупки почтовых конвертов </t>
  </si>
  <si>
    <t>Итого по 969:</t>
  </si>
  <si>
    <t>0113.5410800650.100</t>
  </si>
  <si>
    <t>0113.5410800650.200</t>
  </si>
  <si>
    <t>0104.5410100360.200</t>
  </si>
  <si>
    <t>0113.5410611620.200</t>
  </si>
  <si>
    <t>0113.7490060050.800</t>
  </si>
  <si>
    <t>0113.5410611630.200</t>
  </si>
  <si>
    <t>1201.5410400210.200</t>
  </si>
  <si>
    <t>0113.8090060170.800</t>
  </si>
  <si>
    <t>0113.8090011230.200</t>
  </si>
  <si>
    <t>0501.4550212010.200</t>
  </si>
  <si>
    <t>0501.4510110550.200</t>
  </si>
  <si>
    <t>0804.4240100360.100</t>
  </si>
  <si>
    <t>1105.4330100360.100</t>
  </si>
  <si>
    <t>0709.4160200360.100</t>
  </si>
  <si>
    <t>0113.5010100360.100</t>
  </si>
  <si>
    <t>0409.4620111660.600</t>
  </si>
  <si>
    <t>0503.5610411900.200</t>
  </si>
  <si>
    <t>0113.5410300420.200</t>
  </si>
  <si>
    <t>0113.8090060150.600</t>
  </si>
  <si>
    <t>0501.7490060050.800</t>
  </si>
  <si>
    <t>Уточнение бюджетных ассигнований в связи с уточнением расчетов по планированию ФОТ казенных учреждений</t>
  </si>
  <si>
    <t>0106.7110000470.100</t>
  </si>
  <si>
    <t>0104.5410100360.100</t>
  </si>
  <si>
    <t>0106.5310100360.100</t>
  </si>
  <si>
    <t>0113.7790000010.600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</si>
</sst>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;[Red]#,##0.00"/>
  </numFmts>
  <fonts count="9" x14ac:knownFonts="1">
    <font>
      <sz val="11"/>
      <color theme="1"/>
      <name val="Calibri"/>
      <family val="2"/>
      <scheme val="minor"/>
    </font>
    <font>
      <sz val="10"/>
      <color rgb="FF000000"/>
      <name val="Arial Cyr"/>
    </font>
    <font>
      <b/>
      <sz val="10"/>
      <color rgb="FF000000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2">
      <alignment horizontal="left" vertical="top" wrapText="1"/>
    </xf>
    <xf numFmtId="1" fontId="1" fillId="0" borderId="2">
      <alignment horizontal="center" vertical="top" shrinkToFit="1"/>
    </xf>
    <xf numFmtId="0" fontId="2" fillId="0" borderId="2">
      <alignment vertical="top" wrapText="1"/>
    </xf>
    <xf numFmtId="1" fontId="7" fillId="0" borderId="3">
      <alignment horizontal="center" vertical="top" shrinkToFit="1"/>
    </xf>
    <xf numFmtId="43" fontId="8" fillId="0" borderId="0" applyFont="0" applyFill="0" applyBorder="0" applyAlignment="0" applyProtection="0"/>
  </cellStyleXfs>
  <cellXfs count="54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/>
    <xf numFmtId="4" fontId="6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/>
    <xf numFmtId="164" fontId="3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vertical="top" wrapText="1"/>
      <protection locked="0"/>
    </xf>
    <xf numFmtId="43" fontId="5" fillId="0" borderId="1" xfId="5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</cellXfs>
  <cellStyles count="6">
    <cellStyle name="xl23" xfId="2"/>
    <cellStyle name="xl29" xfId="4"/>
    <cellStyle name="xl32" xfId="3"/>
    <cellStyle name="xl44" xfId="1"/>
    <cellStyle name="Обычный" xfId="0" builtinId="0"/>
    <cellStyle name="Финансовый" xfId="5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tabSelected="1" view="pageBreakPreview" zoomScale="110" zoomScaleNormal="100" zoomScaleSheetLayoutView="110" workbookViewId="0">
      <selection activeCell="J14" sqref="J14"/>
    </sheetView>
  </sheetViews>
  <sheetFormatPr defaultRowHeight="15.75" x14ac:dyDescent="0.25"/>
  <cols>
    <col min="1" max="1" width="6.42578125" style="14" customWidth="1"/>
    <col min="2" max="2" width="18.85546875" style="16" customWidth="1"/>
    <col min="3" max="3" width="24.42578125" style="17" customWidth="1"/>
    <col min="4" max="4" width="17.7109375" style="14" customWidth="1"/>
    <col min="5" max="5" width="17.28515625" style="14" customWidth="1"/>
    <col min="6" max="6" width="13.7109375" style="14" customWidth="1"/>
    <col min="7" max="7" width="38.85546875" style="14" customWidth="1"/>
    <col min="8" max="8" width="9.140625" style="14"/>
    <col min="9" max="9" width="12" style="14" bestFit="1" customWidth="1"/>
    <col min="10" max="10" width="11.28515625" style="14" bestFit="1" customWidth="1"/>
    <col min="11" max="16384" width="9.140625" style="14"/>
  </cols>
  <sheetData>
    <row r="1" spans="1:7" ht="107.25" customHeight="1" x14ac:dyDescent="0.25">
      <c r="A1" s="45" t="s">
        <v>18</v>
      </c>
      <c r="B1" s="45"/>
      <c r="C1" s="45"/>
      <c r="D1" s="45"/>
      <c r="E1" s="45"/>
      <c r="F1" s="45"/>
      <c r="G1" s="45"/>
    </row>
    <row r="2" spans="1:7" ht="35.25" customHeight="1" x14ac:dyDescent="0.25">
      <c r="A2" s="46" t="s">
        <v>8</v>
      </c>
      <c r="B2" s="46"/>
      <c r="C2" s="46"/>
      <c r="D2" s="46"/>
      <c r="E2" s="46"/>
      <c r="F2" s="46"/>
      <c r="G2" s="46"/>
    </row>
    <row r="3" spans="1:7" s="15" customFormat="1" ht="31.5" x14ac:dyDescent="0.25">
      <c r="A3" s="2" t="s">
        <v>5</v>
      </c>
      <c r="B3" s="3" t="s">
        <v>17</v>
      </c>
      <c r="C3" s="18" t="s">
        <v>7</v>
      </c>
      <c r="D3" s="1" t="s">
        <v>14</v>
      </c>
      <c r="E3" s="1" t="s">
        <v>15</v>
      </c>
      <c r="F3" s="2" t="s">
        <v>19</v>
      </c>
      <c r="G3" s="2" t="s">
        <v>6</v>
      </c>
    </row>
    <row r="4" spans="1:7" s="9" customFormat="1" x14ac:dyDescent="0.25">
      <c r="A4" s="36" t="s">
        <v>13</v>
      </c>
      <c r="B4" s="36"/>
      <c r="C4" s="36"/>
      <c r="D4" s="36"/>
      <c r="E4" s="36"/>
      <c r="F4" s="36"/>
      <c r="G4" s="36"/>
    </row>
    <row r="5" spans="1:7" s="9" customFormat="1" ht="83.25" customHeight="1" x14ac:dyDescent="0.25">
      <c r="A5" s="36">
        <v>1</v>
      </c>
      <c r="B5" s="44" t="s">
        <v>12</v>
      </c>
      <c r="C5" s="5" t="s">
        <v>66</v>
      </c>
      <c r="D5" s="8">
        <v>600000</v>
      </c>
      <c r="E5" s="29"/>
      <c r="F5" s="3"/>
      <c r="G5" s="30" t="s">
        <v>33</v>
      </c>
    </row>
    <row r="6" spans="1:7" s="9" customFormat="1" ht="80.25" customHeight="1" x14ac:dyDescent="0.25">
      <c r="A6" s="36"/>
      <c r="B6" s="44"/>
      <c r="C6" s="5" t="s">
        <v>67</v>
      </c>
      <c r="D6" s="8">
        <v>298760</v>
      </c>
      <c r="E6" s="29"/>
      <c r="F6" s="3"/>
      <c r="G6" s="35" t="s">
        <v>34</v>
      </c>
    </row>
    <row r="7" spans="1:7" s="9" customFormat="1" ht="58.5" customHeight="1" x14ac:dyDescent="0.25">
      <c r="A7" s="36"/>
      <c r="B7" s="44"/>
      <c r="C7" s="5" t="s">
        <v>68</v>
      </c>
      <c r="D7" s="8">
        <v>15468</v>
      </c>
      <c r="E7" s="29"/>
      <c r="F7" s="3"/>
      <c r="G7" s="35" t="s">
        <v>35</v>
      </c>
    </row>
    <row r="8" spans="1:7" s="9" customFormat="1" ht="74.25" customHeight="1" x14ac:dyDescent="0.25">
      <c r="A8" s="36"/>
      <c r="B8" s="44"/>
      <c r="C8" s="18" t="s">
        <v>75</v>
      </c>
      <c r="D8" s="8">
        <f>-D6-D7-408169</f>
        <v>-722397</v>
      </c>
      <c r="E8" s="29"/>
      <c r="F8" s="3"/>
      <c r="G8" s="35" t="s">
        <v>71</v>
      </c>
    </row>
    <row r="9" spans="1:7" s="9" customFormat="1" ht="71.25" customHeight="1" x14ac:dyDescent="0.25">
      <c r="A9" s="36"/>
      <c r="B9" s="44"/>
      <c r="C9" s="5" t="s">
        <v>70</v>
      </c>
      <c r="D9" s="8">
        <f>-7800-4247.98-50000</f>
        <v>-62047.979999999996</v>
      </c>
      <c r="E9" s="29"/>
      <c r="F9" s="3"/>
      <c r="G9" s="34" t="s">
        <v>30</v>
      </c>
    </row>
    <row r="10" spans="1:7" s="9" customFormat="1" ht="103.5" customHeight="1" x14ac:dyDescent="0.25">
      <c r="A10" s="36"/>
      <c r="B10" s="44"/>
      <c r="C10" s="5" t="s">
        <v>69</v>
      </c>
      <c r="D10" s="8">
        <v>-600000</v>
      </c>
      <c r="E10" s="29"/>
      <c r="F10" s="3"/>
      <c r="G10" s="13" t="s">
        <v>31</v>
      </c>
    </row>
    <row r="11" spans="1:7" s="9" customFormat="1" ht="49.5" customHeight="1" x14ac:dyDescent="0.25">
      <c r="A11" s="36"/>
      <c r="B11" s="44"/>
      <c r="C11" s="5" t="s">
        <v>74</v>
      </c>
      <c r="D11" s="8">
        <v>367684.8</v>
      </c>
      <c r="E11" s="29"/>
      <c r="F11" s="3"/>
      <c r="G11" s="28" t="s">
        <v>32</v>
      </c>
    </row>
    <row r="12" spans="1:7" s="12" customFormat="1" x14ac:dyDescent="0.25">
      <c r="A12" s="36" t="s">
        <v>16</v>
      </c>
      <c r="B12" s="36"/>
      <c r="C12" s="36"/>
      <c r="D12" s="7">
        <f>SUM(D5:D11)</f>
        <v>-102532.18</v>
      </c>
      <c r="E12" s="7">
        <f>SUM(E5:E11)</f>
        <v>0</v>
      </c>
      <c r="F12" s="7">
        <f>SUM(F5:F11)</f>
        <v>0</v>
      </c>
      <c r="G12" s="13"/>
    </row>
    <row r="13" spans="1:7" s="12" customFormat="1" ht="24" customHeight="1" x14ac:dyDescent="0.25">
      <c r="A13" s="37">
        <v>2</v>
      </c>
      <c r="B13" s="44" t="s">
        <v>29</v>
      </c>
      <c r="C13" s="5" t="s">
        <v>54</v>
      </c>
      <c r="D13" s="8">
        <v>192145</v>
      </c>
      <c r="E13" s="22"/>
      <c r="F13" s="22"/>
      <c r="G13" s="47" t="s">
        <v>36</v>
      </c>
    </row>
    <row r="14" spans="1:7" s="12" customFormat="1" ht="33" customHeight="1" x14ac:dyDescent="0.25">
      <c r="A14" s="43"/>
      <c r="B14" s="44"/>
      <c r="C14" s="5" t="s">
        <v>56</v>
      </c>
      <c r="D14" s="8">
        <v>-144374</v>
      </c>
      <c r="E14" s="7"/>
      <c r="F14" s="7"/>
      <c r="G14" s="50"/>
    </row>
    <row r="15" spans="1:7" s="12" customFormat="1" ht="29.25" customHeight="1" x14ac:dyDescent="0.25">
      <c r="A15" s="43"/>
      <c r="B15" s="44"/>
      <c r="C15" s="5" t="s">
        <v>58</v>
      </c>
      <c r="D15" s="8">
        <v>-9651</v>
      </c>
      <c r="E15" s="7"/>
      <c r="F15" s="7"/>
      <c r="G15" s="50"/>
    </row>
    <row r="16" spans="1:7" s="12" customFormat="1" ht="30.75" customHeight="1" x14ac:dyDescent="0.25">
      <c r="A16" s="43"/>
      <c r="B16" s="44"/>
      <c r="C16" s="5" t="s">
        <v>57</v>
      </c>
      <c r="D16" s="8">
        <v>-38120</v>
      </c>
      <c r="E16" s="7"/>
      <c r="F16" s="7"/>
      <c r="G16" s="48"/>
    </row>
    <row r="17" spans="1:7" s="12" customFormat="1" ht="72.75" customHeight="1" x14ac:dyDescent="0.25">
      <c r="A17" s="43"/>
      <c r="B17" s="44"/>
      <c r="C17" s="5" t="s">
        <v>55</v>
      </c>
      <c r="D17" s="8">
        <f>7800+50000</f>
        <v>57800</v>
      </c>
      <c r="E17" s="7"/>
      <c r="F17" s="7"/>
      <c r="G17" s="34" t="s">
        <v>37</v>
      </c>
    </row>
    <row r="18" spans="1:7" s="12" customFormat="1" ht="72.75" customHeight="1" x14ac:dyDescent="0.25">
      <c r="A18" s="43"/>
      <c r="B18" s="44"/>
      <c r="C18" s="51" t="s">
        <v>59</v>
      </c>
      <c r="D18" s="8">
        <v>39300</v>
      </c>
      <c r="E18" s="7"/>
      <c r="F18" s="7"/>
      <c r="G18" s="35" t="s">
        <v>38</v>
      </c>
    </row>
    <row r="19" spans="1:7" s="12" customFormat="1" ht="90" customHeight="1" x14ac:dyDescent="0.25">
      <c r="A19" s="43"/>
      <c r="B19" s="44"/>
      <c r="C19" s="52"/>
      <c r="D19" s="8">
        <v>9423</v>
      </c>
      <c r="E19" s="7"/>
      <c r="F19" s="7"/>
      <c r="G19" s="34" t="s">
        <v>39</v>
      </c>
    </row>
    <row r="20" spans="1:7" s="12" customFormat="1" ht="93.75" customHeight="1" x14ac:dyDescent="0.25">
      <c r="A20" s="43"/>
      <c r="B20" s="33"/>
      <c r="C20" s="5" t="s">
        <v>60</v>
      </c>
      <c r="D20" s="8">
        <v>7898.8</v>
      </c>
      <c r="E20" s="7"/>
      <c r="F20" s="7"/>
      <c r="G20" s="34" t="s">
        <v>40</v>
      </c>
    </row>
    <row r="21" spans="1:7" s="12" customFormat="1" ht="107.25" customHeight="1" x14ac:dyDescent="0.25">
      <c r="A21" s="43"/>
      <c r="B21" s="31"/>
      <c r="C21" s="5" t="s">
        <v>61</v>
      </c>
      <c r="D21" s="8">
        <f>-39300-9423-7898.8</f>
        <v>-56621.8</v>
      </c>
      <c r="E21" s="7"/>
      <c r="F21" s="7"/>
      <c r="G21" s="34" t="s">
        <v>41</v>
      </c>
    </row>
    <row r="22" spans="1:7" s="12" customFormat="1" ht="96" customHeight="1" x14ac:dyDescent="0.25">
      <c r="A22" s="43"/>
      <c r="B22" s="31"/>
      <c r="C22" s="5" t="s">
        <v>53</v>
      </c>
      <c r="D22" s="8">
        <v>-90000</v>
      </c>
      <c r="E22" s="7"/>
      <c r="F22" s="7"/>
      <c r="G22" s="30" t="s">
        <v>42</v>
      </c>
    </row>
    <row r="23" spans="1:7" s="12" customFormat="1" ht="51" customHeight="1" x14ac:dyDescent="0.25">
      <c r="A23" s="38"/>
      <c r="B23" s="31"/>
      <c r="C23" s="5" t="s">
        <v>73</v>
      </c>
      <c r="D23" s="8">
        <v>-1213836.3700000001</v>
      </c>
      <c r="E23" s="7"/>
      <c r="F23" s="7"/>
      <c r="G23" s="28" t="s">
        <v>32</v>
      </c>
    </row>
    <row r="24" spans="1:7" s="12" customFormat="1" ht="23.25" customHeight="1" x14ac:dyDescent="0.25">
      <c r="A24" s="36" t="s">
        <v>21</v>
      </c>
      <c r="B24" s="36"/>
      <c r="C24" s="36"/>
      <c r="D24" s="7">
        <f>SUM(D13:D23)</f>
        <v>-1246036.3700000001</v>
      </c>
      <c r="E24" s="7">
        <f>SUM(E3:E7)</f>
        <v>0</v>
      </c>
      <c r="F24" s="7">
        <f>SUM(F3:F7)</f>
        <v>0</v>
      </c>
      <c r="G24" s="13"/>
    </row>
    <row r="25" spans="1:7" s="12" customFormat="1" ht="69" customHeight="1" x14ac:dyDescent="0.25">
      <c r="A25" s="37">
        <v>3</v>
      </c>
      <c r="B25" s="41" t="s">
        <v>24</v>
      </c>
      <c r="C25" s="5" t="s">
        <v>26</v>
      </c>
      <c r="D25" s="22">
        <v>4247.9799999999996</v>
      </c>
      <c r="E25" s="7"/>
      <c r="F25" s="7"/>
      <c r="G25" s="35" t="s">
        <v>43</v>
      </c>
    </row>
    <row r="26" spans="1:7" s="12" customFormat="1" ht="51" customHeight="1" x14ac:dyDescent="0.25">
      <c r="A26" s="38"/>
      <c r="B26" s="42"/>
      <c r="C26" s="5" t="s">
        <v>65</v>
      </c>
      <c r="D26" s="8">
        <v>242172</v>
      </c>
      <c r="E26" s="7"/>
      <c r="F26" s="7"/>
      <c r="G26" s="28" t="s">
        <v>32</v>
      </c>
    </row>
    <row r="27" spans="1:7" s="12" customFormat="1" ht="23.25" customHeight="1" x14ac:dyDescent="0.25">
      <c r="A27" s="36" t="s">
        <v>25</v>
      </c>
      <c r="B27" s="36"/>
      <c r="C27" s="36"/>
      <c r="D27" s="7">
        <f>SUM(D25:D26)</f>
        <v>246419.98</v>
      </c>
      <c r="E27" s="7">
        <f>SUM(E6:E9)</f>
        <v>0</v>
      </c>
      <c r="F27" s="7">
        <f>SUM(F6:F9)</f>
        <v>0</v>
      </c>
      <c r="G27" s="13"/>
    </row>
    <row r="28" spans="1:7" s="12" customFormat="1" ht="60" customHeight="1" x14ac:dyDescent="0.25">
      <c r="A28" s="32">
        <v>4</v>
      </c>
      <c r="B28" s="53" t="s">
        <v>44</v>
      </c>
      <c r="C28" s="5" t="s">
        <v>64</v>
      </c>
      <c r="D28" s="8">
        <v>309201.56</v>
      </c>
      <c r="E28" s="7"/>
      <c r="F28" s="7"/>
      <c r="G28" s="28" t="s">
        <v>32</v>
      </c>
    </row>
    <row r="29" spans="1:7" s="12" customFormat="1" ht="60" customHeight="1" x14ac:dyDescent="0.25">
      <c r="A29" s="32">
        <v>5</v>
      </c>
      <c r="B29" s="31" t="s">
        <v>45</v>
      </c>
      <c r="C29" s="5" t="s">
        <v>62</v>
      </c>
      <c r="D29" s="8">
        <v>157807.60999999999</v>
      </c>
      <c r="E29" s="7"/>
      <c r="F29" s="7"/>
      <c r="G29" s="28" t="s">
        <v>32</v>
      </c>
    </row>
    <row r="30" spans="1:7" s="12" customFormat="1" ht="48.75" customHeight="1" x14ac:dyDescent="0.25">
      <c r="A30" s="32">
        <v>6</v>
      </c>
      <c r="B30" s="31" t="s">
        <v>46</v>
      </c>
      <c r="C30" s="5" t="s">
        <v>63</v>
      </c>
      <c r="D30" s="8">
        <v>91140</v>
      </c>
      <c r="E30" s="7"/>
      <c r="F30" s="7"/>
      <c r="G30" s="28" t="s">
        <v>32</v>
      </c>
    </row>
    <row r="31" spans="1:7" s="12" customFormat="1" ht="60" customHeight="1" x14ac:dyDescent="0.25">
      <c r="A31" s="32">
        <v>7</v>
      </c>
      <c r="B31" s="31" t="s">
        <v>47</v>
      </c>
      <c r="C31" s="5" t="s">
        <v>72</v>
      </c>
      <c r="D31" s="8">
        <v>45830.400000000001</v>
      </c>
      <c r="E31" s="7"/>
      <c r="F31" s="7"/>
      <c r="G31" s="28" t="s">
        <v>32</v>
      </c>
    </row>
    <row r="32" spans="1:7" s="12" customFormat="1" ht="47.25" hidden="1" customHeight="1" x14ac:dyDescent="0.25">
      <c r="A32" s="36"/>
      <c r="B32" s="44"/>
      <c r="C32" s="5"/>
      <c r="D32" s="8"/>
      <c r="E32" s="23"/>
      <c r="F32" s="24"/>
      <c r="G32" s="25" t="s">
        <v>23</v>
      </c>
    </row>
    <row r="33" spans="1:7" s="12" customFormat="1" ht="28.5" hidden="1" customHeight="1" x14ac:dyDescent="0.25">
      <c r="A33" s="36"/>
      <c r="B33" s="44"/>
      <c r="C33" s="5"/>
      <c r="D33" s="8"/>
      <c r="E33" s="23"/>
      <c r="F33" s="24"/>
      <c r="G33" s="49" t="s">
        <v>27</v>
      </c>
    </row>
    <row r="34" spans="1:7" s="12" customFormat="1" ht="28.5" hidden="1" customHeight="1" x14ac:dyDescent="0.25">
      <c r="A34" s="36"/>
      <c r="B34" s="44"/>
      <c r="C34" s="5"/>
      <c r="D34" s="8"/>
      <c r="E34" s="23"/>
      <c r="F34" s="24"/>
      <c r="G34" s="49"/>
    </row>
    <row r="35" spans="1:7" s="12" customFormat="1" ht="28.5" hidden="1" customHeight="1" x14ac:dyDescent="0.25">
      <c r="A35" s="36"/>
      <c r="B35" s="44"/>
      <c r="C35" s="5"/>
      <c r="D35" s="8"/>
      <c r="E35" s="7"/>
      <c r="F35" s="7"/>
      <c r="G35" s="49"/>
    </row>
    <row r="36" spans="1:7" s="12" customFormat="1" hidden="1" x14ac:dyDescent="0.25">
      <c r="A36" s="36" t="s">
        <v>20</v>
      </c>
      <c r="B36" s="36"/>
      <c r="C36" s="36"/>
      <c r="D36" s="7">
        <f>SUM(D32:D35)</f>
        <v>0</v>
      </c>
      <c r="E36" s="7">
        <f>SUM(E32:E35)</f>
        <v>0</v>
      </c>
      <c r="F36" s="7">
        <f>SUM(F32:F35)</f>
        <v>0</v>
      </c>
      <c r="G36" s="13"/>
    </row>
    <row r="37" spans="1:7" s="12" customFormat="1" ht="97.5" hidden="1" customHeight="1" x14ac:dyDescent="0.25">
      <c r="A37" s="26"/>
      <c r="B37" s="27"/>
      <c r="C37" s="4"/>
      <c r="D37" s="22"/>
      <c r="E37" s="7"/>
      <c r="F37" s="7"/>
      <c r="G37" s="25" t="s">
        <v>27</v>
      </c>
    </row>
    <row r="38" spans="1:7" s="12" customFormat="1" hidden="1" x14ac:dyDescent="0.25">
      <c r="A38" s="36" t="s">
        <v>22</v>
      </c>
      <c r="B38" s="36"/>
      <c r="C38" s="36"/>
      <c r="D38" s="7">
        <f>SUM(D37:D37)</f>
        <v>0</v>
      </c>
      <c r="E38" s="7">
        <f>SUM(E37:E37)</f>
        <v>0</v>
      </c>
      <c r="F38" s="7">
        <f>SUM(F37:F37)</f>
        <v>0</v>
      </c>
      <c r="G38" s="13"/>
    </row>
    <row r="39" spans="1:7" s="12" customFormat="1" ht="76.5" customHeight="1" x14ac:dyDescent="0.25">
      <c r="A39" s="37">
        <v>8</v>
      </c>
      <c r="B39" s="39" t="s">
        <v>48</v>
      </c>
      <c r="C39" s="5" t="s">
        <v>52</v>
      </c>
      <c r="D39" s="8">
        <v>90000</v>
      </c>
      <c r="E39" s="7"/>
      <c r="F39" s="7"/>
      <c r="G39" s="30" t="s">
        <v>49</v>
      </c>
    </row>
    <row r="40" spans="1:7" s="12" customFormat="1" ht="63" customHeight="1" x14ac:dyDescent="0.25">
      <c r="A40" s="38"/>
      <c r="B40" s="40"/>
      <c r="C40" s="5" t="s">
        <v>51</v>
      </c>
      <c r="D40" s="8">
        <v>408169</v>
      </c>
      <c r="E40" s="7"/>
      <c r="F40" s="7"/>
      <c r="G40" s="30" t="s">
        <v>35</v>
      </c>
    </row>
    <row r="41" spans="1:7" s="12" customFormat="1" x14ac:dyDescent="0.25">
      <c r="A41" s="36" t="s">
        <v>50</v>
      </c>
      <c r="B41" s="36"/>
      <c r="C41" s="36"/>
      <c r="D41" s="7">
        <f>SUM(D39:D40)</f>
        <v>498169</v>
      </c>
      <c r="E41" s="7">
        <f>SUM(E39:E39)</f>
        <v>0</v>
      </c>
      <c r="F41" s="7">
        <f>SUM(F39:F39)</f>
        <v>0</v>
      </c>
      <c r="G41" s="13"/>
    </row>
    <row r="42" spans="1:7" s="12" customFormat="1" ht="135" hidden="1" customHeight="1" x14ac:dyDescent="0.25">
      <c r="A42" s="26">
        <v>6</v>
      </c>
      <c r="B42" s="4" t="s">
        <v>24</v>
      </c>
      <c r="C42" s="5" t="s">
        <v>26</v>
      </c>
      <c r="D42" s="22"/>
      <c r="E42" s="7"/>
      <c r="F42" s="7"/>
      <c r="G42" s="25" t="s">
        <v>28</v>
      </c>
    </row>
    <row r="43" spans="1:7" s="12" customFormat="1" hidden="1" x14ac:dyDescent="0.25">
      <c r="A43" s="36" t="s">
        <v>25</v>
      </c>
      <c r="B43" s="36"/>
      <c r="C43" s="36"/>
      <c r="D43" s="7">
        <f>SUM(D42:D42)</f>
        <v>0</v>
      </c>
      <c r="E43" s="7">
        <f>SUM(E42:E42)</f>
        <v>0</v>
      </c>
      <c r="F43" s="7">
        <f>SUM(F42:F42)</f>
        <v>0</v>
      </c>
      <c r="G43" s="13"/>
    </row>
    <row r="44" spans="1:7" x14ac:dyDescent="0.25">
      <c r="A44" s="36" t="s">
        <v>9</v>
      </c>
      <c r="B44" s="36"/>
      <c r="C44" s="36"/>
      <c r="D44" s="4">
        <f>D12+D24+D27+D28+D29+D30+D31+D41</f>
        <v>0</v>
      </c>
      <c r="E44" s="4">
        <f t="shared" ref="E44:F44" si="0">E12+E24+E27+E28+E29+E30+E31+E41</f>
        <v>0</v>
      </c>
      <c r="F44" s="4">
        <f t="shared" si="0"/>
        <v>0</v>
      </c>
      <c r="G44" s="5"/>
    </row>
    <row r="45" spans="1:7" x14ac:dyDescent="0.25">
      <c r="A45" s="26"/>
      <c r="B45" s="26"/>
      <c r="C45" s="26"/>
      <c r="D45" s="4"/>
      <c r="E45" s="4"/>
      <c r="F45" s="4"/>
      <c r="G45" s="5"/>
    </row>
    <row r="46" spans="1:7" ht="31.5" x14ac:dyDescent="0.25">
      <c r="A46" s="1"/>
      <c r="B46" s="10" t="s">
        <v>4</v>
      </c>
      <c r="C46" s="19" t="s">
        <v>0</v>
      </c>
      <c r="D46" s="26" t="s">
        <v>1</v>
      </c>
      <c r="E46" s="26"/>
      <c r="F46" s="26"/>
      <c r="G46" s="27" t="s">
        <v>2</v>
      </c>
    </row>
    <row r="47" spans="1:7" x14ac:dyDescent="0.25">
      <c r="A47" s="1"/>
      <c r="B47" s="44" t="s">
        <v>10</v>
      </c>
      <c r="C47" s="44"/>
      <c r="D47" s="44"/>
      <c r="E47" s="44"/>
      <c r="F47" s="44"/>
      <c r="G47" s="44"/>
    </row>
    <row r="48" spans="1:7" x14ac:dyDescent="0.25">
      <c r="A48" s="1"/>
      <c r="B48" s="6">
        <v>2023</v>
      </c>
      <c r="C48" s="20">
        <v>2978703740.3299999</v>
      </c>
      <c r="D48" s="5">
        <v>0</v>
      </c>
      <c r="E48" s="5"/>
      <c r="F48" s="5"/>
      <c r="G48" s="5">
        <f>SUM(C48+D48)</f>
        <v>2978703740.3299999</v>
      </c>
    </row>
    <row r="49" spans="1:7" x14ac:dyDescent="0.25">
      <c r="A49" s="1"/>
      <c r="B49" s="6">
        <v>2024</v>
      </c>
      <c r="C49" s="20">
        <v>2299159154.5599999</v>
      </c>
      <c r="D49" s="5">
        <v>0</v>
      </c>
      <c r="E49" s="5"/>
      <c r="F49" s="5"/>
      <c r="G49" s="5">
        <f t="shared" ref="G49:G50" si="1">SUM(C49+D49)</f>
        <v>2299159154.5599999</v>
      </c>
    </row>
    <row r="50" spans="1:7" x14ac:dyDescent="0.25">
      <c r="A50" s="1"/>
      <c r="B50" s="6">
        <v>2025</v>
      </c>
      <c r="C50" s="20">
        <v>1300134504.9400001</v>
      </c>
      <c r="D50" s="5">
        <v>0</v>
      </c>
      <c r="E50" s="5"/>
      <c r="F50" s="5"/>
      <c r="G50" s="5">
        <f t="shared" si="1"/>
        <v>1300134504.9400001</v>
      </c>
    </row>
    <row r="51" spans="1:7" x14ac:dyDescent="0.25">
      <c r="A51" s="1"/>
      <c r="B51" s="36" t="s">
        <v>11</v>
      </c>
      <c r="C51" s="36"/>
      <c r="D51" s="36"/>
      <c r="E51" s="36"/>
      <c r="F51" s="36"/>
      <c r="G51" s="36"/>
    </row>
    <row r="52" spans="1:7" x14ac:dyDescent="0.25">
      <c r="A52" s="1"/>
      <c r="B52" s="6">
        <v>2023</v>
      </c>
      <c r="C52" s="20">
        <v>3055986668.4099998</v>
      </c>
      <c r="D52" s="5">
        <f>SUM(D44)</f>
        <v>0</v>
      </c>
      <c r="E52" s="5"/>
      <c r="F52" s="5"/>
      <c r="G52" s="5">
        <f>SUM(C52+D52)</f>
        <v>3055986668.4099998</v>
      </c>
    </row>
    <row r="53" spans="1:7" x14ac:dyDescent="0.25">
      <c r="A53" s="1"/>
      <c r="B53" s="6">
        <v>2024</v>
      </c>
      <c r="C53" s="20">
        <v>2343159154.5599999</v>
      </c>
      <c r="D53" s="5">
        <f>SUM(E44)</f>
        <v>0</v>
      </c>
      <c r="E53" s="5"/>
      <c r="F53" s="5"/>
      <c r="G53" s="5">
        <f t="shared" ref="G53:G54" si="2">SUM(C53+D53)</f>
        <v>2343159154.5599999</v>
      </c>
    </row>
    <row r="54" spans="1:7" x14ac:dyDescent="0.25">
      <c r="A54" s="1"/>
      <c r="B54" s="6">
        <v>2025</v>
      </c>
      <c r="C54" s="20">
        <v>1300134504.9400001</v>
      </c>
      <c r="D54" s="5">
        <f>SUM(F44)</f>
        <v>0</v>
      </c>
      <c r="E54" s="5"/>
      <c r="F54" s="5"/>
      <c r="G54" s="5">
        <f t="shared" si="2"/>
        <v>1300134504.9400001</v>
      </c>
    </row>
    <row r="55" spans="1:7" x14ac:dyDescent="0.25">
      <c r="A55" s="1"/>
      <c r="B55" s="36" t="s">
        <v>3</v>
      </c>
      <c r="C55" s="36"/>
      <c r="D55" s="36"/>
      <c r="E55" s="36"/>
      <c r="F55" s="36"/>
      <c r="G55" s="36"/>
    </row>
    <row r="56" spans="1:7" x14ac:dyDescent="0.25">
      <c r="A56" s="1"/>
      <c r="B56" s="6">
        <v>2023</v>
      </c>
      <c r="C56" s="11">
        <f>C48-C52</f>
        <v>-77282928.079999924</v>
      </c>
      <c r="D56" s="21">
        <f>SUM(D48-D52)</f>
        <v>0</v>
      </c>
      <c r="E56" s="5"/>
      <c r="F56" s="5"/>
      <c r="G56" s="5">
        <f>G48-G52</f>
        <v>-77282928.079999924</v>
      </c>
    </row>
    <row r="57" spans="1:7" x14ac:dyDescent="0.25">
      <c r="A57" s="1"/>
      <c r="B57" s="6">
        <v>2024</v>
      </c>
      <c r="C57" s="11">
        <f>C49-C53</f>
        <v>-44000000</v>
      </c>
      <c r="D57" s="5">
        <f>SUM(D49-D53)</f>
        <v>0</v>
      </c>
      <c r="E57" s="5"/>
      <c r="F57" s="5"/>
      <c r="G57" s="5">
        <f t="shared" ref="G57:G58" si="3">SUM(C57+D57)</f>
        <v>-44000000</v>
      </c>
    </row>
    <row r="58" spans="1:7" x14ac:dyDescent="0.25">
      <c r="A58" s="1"/>
      <c r="B58" s="6">
        <v>2025</v>
      </c>
      <c r="C58" s="11">
        <f>C50-C54</f>
        <v>0</v>
      </c>
      <c r="D58" s="5">
        <f t="shared" ref="D58" si="4">SUM(D50-D54)</f>
        <v>0</v>
      </c>
      <c r="E58" s="5"/>
      <c r="F58" s="5"/>
      <c r="G58" s="5">
        <f t="shared" si="3"/>
        <v>0</v>
      </c>
    </row>
  </sheetData>
  <mergeCells count="27">
    <mergeCell ref="B55:G55"/>
    <mergeCell ref="A44:C44"/>
    <mergeCell ref="B47:G47"/>
    <mergeCell ref="B51:G51"/>
    <mergeCell ref="B32:B35"/>
    <mergeCell ref="A43:C43"/>
    <mergeCell ref="A41:C41"/>
    <mergeCell ref="A38:C38"/>
    <mergeCell ref="A36:C36"/>
    <mergeCell ref="G33:G35"/>
    <mergeCell ref="A13:A23"/>
    <mergeCell ref="B13:B19"/>
    <mergeCell ref="A1:G1"/>
    <mergeCell ref="A2:G2"/>
    <mergeCell ref="A4:G4"/>
    <mergeCell ref="A12:C12"/>
    <mergeCell ref="B5:B11"/>
    <mergeCell ref="A5:A11"/>
    <mergeCell ref="G13:G16"/>
    <mergeCell ref="C18:C19"/>
    <mergeCell ref="A27:C27"/>
    <mergeCell ref="A39:A40"/>
    <mergeCell ref="B39:B40"/>
    <mergeCell ref="A24:C24"/>
    <mergeCell ref="B25:B26"/>
    <mergeCell ref="A25:A26"/>
    <mergeCell ref="A32:A35"/>
  </mergeCells>
  <pageMargins left="0.9055118110236221" right="0.39370078740157483" top="0.39370078740157483" bottom="0.39370078740157483" header="0.31496062992125984" footer="0.31496062992125984"/>
  <pageSetup paperSize="9" scale="64" firstPageNumber="2" fitToHeight="0" orientation="portrait" useFirstPageNumber="1" r:id="rId1"/>
  <headerFooter>
    <oddHeader xml:space="preserve">&amp;C&amp;P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июнь</vt:lpstr>
      <vt:lpstr>июнь!Область_печати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2023-06-20T12:13:23Z</dcterms:modified>
</cp:coreProperties>
</file>