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25" windowWidth="14805" windowHeight="6990"/>
  </bookViews>
  <sheets>
    <sheet name="март внеочер. 2022" sheetId="8" r:id="rId1"/>
  </sheets>
  <definedNames>
    <definedName name="_xlnm.Print_Area" localSheetId="0">'март внеочер. 2022'!$A$1:$G$69</definedName>
  </definedNames>
  <calcPr calcId="145621"/>
</workbook>
</file>

<file path=xl/calcChain.xml><?xml version="1.0" encoding="utf-8"?>
<calcChain xmlns="http://schemas.openxmlformats.org/spreadsheetml/2006/main">
  <c r="D24" i="8" l="1"/>
  <c r="D48" i="8"/>
  <c r="D31" i="8"/>
  <c r="D53" i="8" l="1"/>
  <c r="D38" i="8" l="1"/>
  <c r="D52" i="8" s="1"/>
  <c r="D34" i="8"/>
  <c r="D11" i="8"/>
  <c r="E38" i="8" l="1"/>
  <c r="F38" i="8"/>
  <c r="E48" i="8"/>
  <c r="F48" i="8"/>
  <c r="E8" i="8" l="1"/>
  <c r="F8" i="8"/>
  <c r="D8" i="8"/>
  <c r="E34" i="8" l="1"/>
  <c r="F34" i="8"/>
  <c r="E24" i="8" l="1"/>
  <c r="F24" i="8"/>
  <c r="E31" i="8"/>
  <c r="F31" i="8"/>
  <c r="F52" i="8" s="1"/>
  <c r="E52" i="8" l="1"/>
  <c r="D67" i="8"/>
  <c r="D59" i="8"/>
  <c r="D64" i="8" l="1"/>
  <c r="D65" i="8"/>
  <c r="D63" i="8" l="1"/>
  <c r="D69" i="8"/>
  <c r="C69" i="8"/>
  <c r="C68" i="8"/>
  <c r="C67" i="8"/>
  <c r="G65" i="8"/>
  <c r="G61" i="8"/>
  <c r="G60" i="8"/>
  <c r="G59" i="8" l="1"/>
  <c r="G69" i="8"/>
  <c r="D68" i="8" l="1"/>
  <c r="G68" i="8" s="1"/>
  <c r="G63" i="8"/>
  <c r="G67" i="8" s="1"/>
  <c r="G64" i="8"/>
</calcChain>
</file>

<file path=xl/sharedStrings.xml><?xml version="1.0" encoding="utf-8"?>
<sst xmlns="http://schemas.openxmlformats.org/spreadsheetml/2006/main" count="100" uniqueCount="90">
  <si>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</si>
  <si>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</si>
  <si>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</si>
  <si>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</si>
  <si>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</si>
  <si>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</si>
  <si>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</si>
  <si>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</si>
  <si>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</si>
  <si>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</si>
  <si>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</si>
  <si>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</si>
  <si>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</si>
  <si>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</si>
  <si>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</si>
  <si>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</si>
  <si>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</si>
  <si>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</si>
  <si>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Итого по 961:</t>
  </si>
  <si>
    <t>Комитет по ФК и спорту</t>
  </si>
  <si>
    <t>Итого по 958:</t>
  </si>
  <si>
    <t>Комитет по культуре и туризму</t>
  </si>
  <si>
    <t>Итого по 951: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</si>
  <si>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</si>
  <si>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</si>
  <si>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</si>
  <si>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</si>
  <si>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</si>
  <si>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Управление образования</t>
  </si>
  <si>
    <t>Итого по 953:</t>
  </si>
  <si>
    <t>0113.5410800650.200</t>
  </si>
  <si>
    <t>0703.4170210030.600</t>
  </si>
  <si>
    <t>0804.4240100360.100</t>
  </si>
  <si>
    <t>0113.5210310140.600</t>
  </si>
  <si>
    <t>Перераспределение бюджетных ассигнований на организацию общественных работ</t>
  </si>
  <si>
    <t>Перераспределение бюджетных ассигнований на укрепление материально-технической базы учреждений социальной сферы</t>
  </si>
  <si>
    <t>0707.4420210030 600</t>
  </si>
  <si>
    <t>Перераспределение бюджетных ассигнований на укрепление материально-технической базы учреждений социальной сферы (МАУ "ПРОдвижение")</t>
  </si>
  <si>
    <t>0703.4170210030 600</t>
  </si>
  <si>
    <t>Перераспределение бюджетных ассигнований на укрепление материально-технической базы учреждений социальной сферы учреждений спорта</t>
  </si>
  <si>
    <t>0801.4210110030.600</t>
  </si>
  <si>
    <t>0801.4220110030.600</t>
  </si>
  <si>
    <t>Перераспределение бюджетных ассигнований на укрепление материально-технической базы учреждений социальной сферы учреждений культуры</t>
  </si>
  <si>
    <t>Перераспределение бюджетных ассигнований на обеспечение деятельности органов местного самоуправления</t>
  </si>
  <si>
    <t>0701.4170210030.600</t>
  </si>
  <si>
    <t>0702 4170210030.600</t>
  </si>
  <si>
    <t>Распределение субсидии из областного бюджета на реализацию проектов развития территорий, основанных на местных инициативах (инициативных проектов)</t>
  </si>
  <si>
    <t>Бюджетные ассигнований на реализацию проектов развития территорий, основанных на местных инициативах (инициативных проектов) - областные</t>
  </si>
  <si>
    <t>Распределение субсидии из областного бюджета на реализацию мероприятий по капитальному ремонту объектов образования (ремонт детского сада № 46)</t>
  </si>
  <si>
    <t>Распределение субсидии из областного бюджета на реализацию мероприятий ФЦП "Увековечение памяти погибших при защите Отечества"</t>
  </si>
  <si>
    <t>Распределение субсидии из областного бюджета на реализацию мероприятий ФЦП "Увековечение памяти погибших при защите Отечества" - областные</t>
  </si>
  <si>
    <t>Распределение субсидии из областного бюджета на реализацию мероприятий по капитальному ремонту объектов образования (ремонт детского сада № 46) - областные</t>
  </si>
  <si>
    <t xml:space="preserve">Перераспределение бюджетных ассигнований на софинансирование для реализацию мероприятий ФЦП "Увековечение памяти погибших при защите Отечества"  </t>
  </si>
  <si>
    <t>0503.56301L2990.600</t>
  </si>
  <si>
    <t>0503.5110100270.600</t>
  </si>
  <si>
    <t>0701.41702S3500.600</t>
  </si>
  <si>
    <t>Бюджетные ассигнования на софинансирование для реализации мероприятий по капитальному ремонту объектов образования (ремонт детского сада № 46</t>
  </si>
  <si>
    <t>0702.41702S1950.600</t>
  </si>
  <si>
    <t>Перераспределение бюджетных ассигнований на укрепление материально-технической базы учреждений социальной сферы учреждений образования</t>
  </si>
  <si>
    <t>Перераспределение бюджетных ассигнований на софинансирование для реализацию планируемого проекта "Детское пространство.37"</t>
  </si>
  <si>
    <t>городская Дума</t>
  </si>
  <si>
    <t>Контрольно-счетная комиссия</t>
  </si>
  <si>
    <t>КИЗО</t>
  </si>
  <si>
    <t>Увеличение источников финансирования дефицита (кредитные ресурсы)</t>
  </si>
  <si>
    <t>0106.5310100360.100</t>
  </si>
  <si>
    <t>0709.8090010030.600</t>
  </si>
  <si>
    <t>1105.4330100360.100</t>
  </si>
  <si>
    <t>0503561F2S5100.600</t>
  </si>
  <si>
    <t>0103.7010000440.100</t>
  </si>
  <si>
    <t>0106.7110000470.100</t>
  </si>
  <si>
    <t>0501.8090015090.414</t>
  </si>
  <si>
    <t xml:space="preserve">В соответствии с корректировкой программы муниципальных заимствований верхний предел муниципального долга  составит:
на 01.01.2023 – 194 116 100  рублей
на 01.01.2024 – 194 116 100  рублей
на 01.01.2025 – 194 116 100  рублей
</t>
  </si>
  <si>
    <t>0709.4160200360.100</t>
  </si>
  <si>
    <t>0113.5010100360.100</t>
  </si>
  <si>
    <t>0104.5410100360.100</t>
  </si>
  <si>
    <t>0409.4620160140.600</t>
  </si>
  <si>
    <t>0409.4620360130.200</t>
  </si>
  <si>
    <t>0501.7490060050.800</t>
  </si>
  <si>
    <t>0503.5610111680.200</t>
  </si>
  <si>
    <t>Перераспределение бюджетных ассигнований на осуществление мероприятий в сфередорожной деятельности, за счет уточнения потребности по другим КБК</t>
  </si>
  <si>
    <t>0501.4550111820.200</t>
  </si>
  <si>
    <t>0501.4510110550.200</t>
  </si>
  <si>
    <t>Перераспределение бюджетных ассигнований на проведение оценки жилья в рамках мероприятия по переселению граждан из аварийного жилья</t>
  </si>
  <si>
    <t>0113.5410300420.200</t>
  </si>
  <si>
    <t>0702.8090011730.600</t>
  </si>
  <si>
    <t>0702.4130100020.600</t>
  </si>
  <si>
    <t>Перераспределение бюджетных ассигнований на обеспечение мероприятий, связанных с профилактикой и устранением последствий распространения коронавирусной инфекции</t>
  </si>
  <si>
    <t>Бюджетные ассигнования на корректировку результатов инженерно-геологических изысканий, проектной документации на строительство трех жилых домов в целях перерселения граждан из аварийного жилья</t>
  </si>
  <si>
    <t>2 02 25299 04 0000 150</t>
  </si>
  <si>
    <t>2 02 29999 04 0000 150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</si>
</sst>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91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view="pageBreakPreview" topLeftCell="A52" zoomScale="110" zoomScaleNormal="100" zoomScaleSheetLayoutView="110" workbookViewId="0">
      <selection activeCell="G6" sqref="G6"/>
    </sheetView>
  </sheetViews>
  <sheetFormatPr defaultRowHeight="15.75" x14ac:dyDescent="0.25"/>
  <cols>
    <col min="1" max="1" width="6.42578125" style="4" customWidth="1"/>
    <col min="2" max="2" width="14.140625" style="35" customWidth="1"/>
    <col min="3" max="3" width="22.5703125" style="2" customWidth="1"/>
    <col min="4" max="4" width="18.5703125" style="4" customWidth="1"/>
    <col min="5" max="6" width="14.7109375" style="4" customWidth="1"/>
    <col min="7" max="7" width="42.85546875" style="4" customWidth="1"/>
    <col min="8" max="9" width="19.7109375" style="4" customWidth="1"/>
    <col min="10" max="16384" width="9.140625" style="4"/>
  </cols>
  <sheetData>
    <row r="1" spans="1:10" ht="96.75" customHeight="1" x14ac:dyDescent="0.25">
      <c r="A1" s="66" t="s">
        <v>24</v>
      </c>
      <c r="B1" s="66"/>
      <c r="C1" s="66"/>
      <c r="D1" s="66"/>
      <c r="E1" s="66"/>
      <c r="F1" s="66"/>
      <c r="G1" s="66"/>
      <c r="H1" s="3"/>
      <c r="I1" s="3"/>
      <c r="J1" s="3"/>
    </row>
    <row r="2" spans="1:10" ht="24" customHeight="1" x14ac:dyDescent="0.25">
      <c r="A2" s="67" t="s">
        <v>8</v>
      </c>
      <c r="B2" s="67"/>
      <c r="C2" s="67"/>
      <c r="D2" s="67"/>
      <c r="E2" s="67"/>
      <c r="F2" s="67"/>
      <c r="G2" s="68"/>
      <c r="H2" s="5"/>
      <c r="I2" s="6"/>
      <c r="J2" s="6"/>
    </row>
    <row r="3" spans="1:10" s="10" customFormat="1" ht="57" customHeight="1" x14ac:dyDescent="0.25">
      <c r="A3" s="7" t="s">
        <v>5</v>
      </c>
      <c r="B3" s="8" t="s">
        <v>27</v>
      </c>
      <c r="C3" s="1" t="s">
        <v>7</v>
      </c>
      <c r="D3" s="1" t="s">
        <v>13</v>
      </c>
      <c r="E3" s="1" t="s">
        <v>16</v>
      </c>
      <c r="F3" s="7" t="s">
        <v>25</v>
      </c>
      <c r="G3" s="7" t="s">
        <v>6</v>
      </c>
      <c r="H3" s="9"/>
      <c r="I3" s="6"/>
      <c r="J3" s="6"/>
    </row>
    <row r="4" spans="1:10" ht="27.75" customHeight="1" x14ac:dyDescent="0.25">
      <c r="A4" s="69" t="s">
        <v>17</v>
      </c>
      <c r="B4" s="70"/>
      <c r="C4" s="70"/>
      <c r="D4" s="70"/>
      <c r="E4" s="70"/>
      <c r="F4" s="70"/>
      <c r="G4" s="71"/>
      <c r="H4" s="2"/>
      <c r="I4" s="6"/>
      <c r="J4" s="6"/>
    </row>
    <row r="5" spans="1:10" ht="84" customHeight="1" x14ac:dyDescent="0.25">
      <c r="A5" s="75">
        <v>1</v>
      </c>
      <c r="B5" s="72" t="s">
        <v>12</v>
      </c>
      <c r="C5" s="89" t="s">
        <v>89</v>
      </c>
      <c r="D5" s="8">
        <v>8420338</v>
      </c>
      <c r="E5" s="8"/>
      <c r="F5" s="8"/>
      <c r="G5" s="13" t="s">
        <v>46</v>
      </c>
      <c r="H5" s="2"/>
      <c r="I5" s="6"/>
      <c r="J5" s="6"/>
    </row>
    <row r="6" spans="1:10" ht="78.75" customHeight="1" x14ac:dyDescent="0.25">
      <c r="A6" s="76"/>
      <c r="B6" s="73"/>
      <c r="C6" s="90"/>
      <c r="D6" s="8">
        <v>10170053.460000001</v>
      </c>
      <c r="E6" s="8"/>
      <c r="F6" s="8"/>
      <c r="G6" s="37" t="s">
        <v>48</v>
      </c>
      <c r="H6" s="2"/>
      <c r="I6" s="6"/>
      <c r="J6" s="6"/>
    </row>
    <row r="7" spans="1:10" ht="69" customHeight="1" x14ac:dyDescent="0.25">
      <c r="A7" s="77"/>
      <c r="B7" s="74"/>
      <c r="C7" s="12" t="s">
        <v>88</v>
      </c>
      <c r="D7" s="8">
        <v>665000</v>
      </c>
      <c r="E7" s="8"/>
      <c r="F7" s="8"/>
      <c r="G7" s="37" t="s">
        <v>49</v>
      </c>
      <c r="H7" s="2"/>
      <c r="I7" s="6"/>
      <c r="J7" s="6"/>
    </row>
    <row r="8" spans="1:10" ht="29.25" customHeight="1" x14ac:dyDescent="0.25">
      <c r="A8" s="69" t="s">
        <v>26</v>
      </c>
      <c r="B8" s="70"/>
      <c r="C8" s="71"/>
      <c r="D8" s="14">
        <f>SUM(D5:D7)</f>
        <v>19255391.460000001</v>
      </c>
      <c r="E8" s="14">
        <f t="shared" ref="E8:F8" si="0">SUM(E5:E7)</f>
        <v>0</v>
      </c>
      <c r="F8" s="14">
        <f t="shared" si="0"/>
        <v>0</v>
      </c>
      <c r="G8" s="7"/>
      <c r="H8" s="2"/>
      <c r="I8" s="6"/>
      <c r="J8" s="6"/>
    </row>
    <row r="9" spans="1:10" s="16" customFormat="1" ht="24.75" customHeight="1" x14ac:dyDescent="0.25">
      <c r="A9" s="62" t="s">
        <v>15</v>
      </c>
      <c r="B9" s="62"/>
      <c r="C9" s="62"/>
      <c r="D9" s="62"/>
      <c r="E9" s="62"/>
      <c r="F9" s="62"/>
      <c r="G9" s="62"/>
      <c r="H9" s="15"/>
    </row>
    <row r="10" spans="1:10" s="16" customFormat="1" ht="62.25" customHeight="1" x14ac:dyDescent="0.25">
      <c r="A10" s="47">
        <v>1</v>
      </c>
      <c r="B10" s="50" t="s">
        <v>12</v>
      </c>
      <c r="C10" s="8" t="s">
        <v>33</v>
      </c>
      <c r="D10" s="16">
        <v>-105347</v>
      </c>
      <c r="E10" s="8"/>
      <c r="F10" s="8"/>
      <c r="G10" s="17" t="s">
        <v>34</v>
      </c>
      <c r="H10" s="15"/>
    </row>
    <row r="11" spans="1:10" s="16" customFormat="1" ht="80.25" customHeight="1" x14ac:dyDescent="0.25">
      <c r="A11" s="48"/>
      <c r="B11" s="51"/>
      <c r="C11" s="8" t="s">
        <v>65</v>
      </c>
      <c r="D11" s="8">
        <f>-104144.35-1095855.65-1100000-11732105-1700000</f>
        <v>-15732105</v>
      </c>
      <c r="E11" s="1"/>
      <c r="F11" s="7"/>
      <c r="G11" s="40" t="s">
        <v>35</v>
      </c>
      <c r="H11" s="15"/>
      <c r="J11" s="15"/>
    </row>
    <row r="12" spans="1:10" s="16" customFormat="1" ht="66.75" customHeight="1" x14ac:dyDescent="0.25">
      <c r="A12" s="48"/>
      <c r="B12" s="51"/>
      <c r="C12" s="18" t="s">
        <v>64</v>
      </c>
      <c r="D12" s="8">
        <v>700996.8</v>
      </c>
      <c r="E12" s="1"/>
      <c r="F12" s="7"/>
      <c r="G12" s="41" t="s">
        <v>43</v>
      </c>
      <c r="H12" s="15"/>
      <c r="J12" s="15"/>
    </row>
    <row r="13" spans="1:10" s="16" customFormat="1" ht="78" customHeight="1" x14ac:dyDescent="0.25">
      <c r="A13" s="48"/>
      <c r="B13" s="51"/>
      <c r="C13" s="18" t="s">
        <v>67</v>
      </c>
      <c r="D13" s="8">
        <v>8420338</v>
      </c>
      <c r="E13" s="8"/>
      <c r="F13" s="8"/>
      <c r="G13" s="40" t="s">
        <v>47</v>
      </c>
      <c r="H13" s="15"/>
      <c r="J13" s="15"/>
    </row>
    <row r="14" spans="1:10" s="16" customFormat="1" ht="78" customHeight="1" x14ac:dyDescent="0.25">
      <c r="A14" s="48"/>
      <c r="B14" s="51"/>
      <c r="C14" s="63" t="s">
        <v>53</v>
      </c>
      <c r="D14" s="8">
        <v>665000</v>
      </c>
      <c r="E14" s="8"/>
      <c r="F14" s="8"/>
      <c r="G14" s="37" t="s">
        <v>50</v>
      </c>
      <c r="H14" s="15"/>
      <c r="J14" s="15"/>
    </row>
    <row r="15" spans="1:10" s="16" customFormat="1" ht="43.5" customHeight="1" x14ac:dyDescent="0.25">
      <c r="A15" s="48"/>
      <c r="B15" s="51"/>
      <c r="C15" s="64"/>
      <c r="D15" s="8">
        <v>35000</v>
      </c>
      <c r="E15" s="8"/>
      <c r="F15" s="8"/>
      <c r="G15" s="53" t="s">
        <v>52</v>
      </c>
      <c r="H15" s="15"/>
      <c r="J15" s="15"/>
    </row>
    <row r="16" spans="1:10" s="16" customFormat="1" ht="48" customHeight="1" x14ac:dyDescent="0.25">
      <c r="A16" s="48"/>
      <c r="B16" s="51"/>
      <c r="C16" s="18" t="s">
        <v>54</v>
      </c>
      <c r="D16" s="8">
        <v>-35000</v>
      </c>
      <c r="E16" s="8"/>
      <c r="F16" s="8"/>
      <c r="G16" s="54"/>
      <c r="H16" s="15"/>
      <c r="J16" s="15"/>
    </row>
    <row r="17" spans="1:10" s="16" customFormat="1" ht="29.25" customHeight="1" x14ac:dyDescent="0.25">
      <c r="A17" s="48"/>
      <c r="B17" s="51"/>
      <c r="C17" s="18" t="s">
        <v>83</v>
      </c>
      <c r="D17" s="8">
        <v>-1500</v>
      </c>
      <c r="E17" s="8"/>
      <c r="F17" s="8"/>
      <c r="G17" s="53" t="s">
        <v>87</v>
      </c>
      <c r="H17" s="15"/>
      <c r="J17" s="15"/>
    </row>
    <row r="18" spans="1:10" s="16" customFormat="1" ht="26.25" customHeight="1" x14ac:dyDescent="0.25">
      <c r="A18" s="48"/>
      <c r="B18" s="51"/>
      <c r="C18" s="56" t="s">
        <v>70</v>
      </c>
      <c r="D18" s="8">
        <v>1500</v>
      </c>
      <c r="E18" s="8"/>
      <c r="F18" s="8"/>
      <c r="G18" s="55"/>
      <c r="H18" s="15"/>
      <c r="J18" s="15"/>
    </row>
    <row r="19" spans="1:10" s="16" customFormat="1" ht="45" customHeight="1" x14ac:dyDescent="0.25">
      <c r="A19" s="48"/>
      <c r="B19" s="51"/>
      <c r="C19" s="57"/>
      <c r="D19" s="8">
        <v>200000</v>
      </c>
      <c r="E19" s="8"/>
      <c r="F19" s="8"/>
      <c r="G19" s="54"/>
      <c r="H19" s="15"/>
      <c r="J19" s="15"/>
    </row>
    <row r="20" spans="1:10" s="16" customFormat="1" ht="22.5" customHeight="1" x14ac:dyDescent="0.25">
      <c r="A20" s="48"/>
      <c r="B20" s="51"/>
      <c r="C20" s="18" t="s">
        <v>75</v>
      </c>
      <c r="D20" s="8">
        <v>5055731.26</v>
      </c>
      <c r="E20" s="8"/>
      <c r="F20" s="8"/>
      <c r="G20" s="53" t="s">
        <v>79</v>
      </c>
      <c r="H20" s="15"/>
      <c r="J20" s="15"/>
    </row>
    <row r="21" spans="1:10" s="16" customFormat="1" ht="21" customHeight="1" x14ac:dyDescent="0.25">
      <c r="A21" s="48"/>
      <c r="B21" s="51"/>
      <c r="C21" s="18" t="s">
        <v>76</v>
      </c>
      <c r="D21" s="8">
        <v>732263.54</v>
      </c>
      <c r="E21" s="8"/>
      <c r="F21" s="8"/>
      <c r="G21" s="55"/>
      <c r="H21" s="15"/>
      <c r="J21" s="15"/>
    </row>
    <row r="22" spans="1:10" s="16" customFormat="1" ht="24" customHeight="1" x14ac:dyDescent="0.25">
      <c r="A22" s="48"/>
      <c r="B22" s="51"/>
      <c r="C22" s="18" t="s">
        <v>77</v>
      </c>
      <c r="D22" s="8">
        <v>-2291988.7999999998</v>
      </c>
      <c r="E22" s="8"/>
      <c r="F22" s="8"/>
      <c r="G22" s="55"/>
      <c r="H22" s="15"/>
      <c r="J22" s="15"/>
    </row>
    <row r="23" spans="1:10" s="16" customFormat="1" ht="25.5" customHeight="1" x14ac:dyDescent="0.25">
      <c r="A23" s="49"/>
      <c r="B23" s="52"/>
      <c r="C23" s="18" t="s">
        <v>78</v>
      </c>
      <c r="D23" s="8">
        <v>-3496006</v>
      </c>
      <c r="E23" s="8"/>
      <c r="F23" s="8"/>
      <c r="G23" s="54"/>
      <c r="H23" s="15"/>
      <c r="J23" s="15"/>
    </row>
    <row r="24" spans="1:10" s="14" customFormat="1" ht="27.75" customHeight="1" x14ac:dyDescent="0.25">
      <c r="A24" s="62" t="s">
        <v>14</v>
      </c>
      <c r="B24" s="62"/>
      <c r="C24" s="62"/>
      <c r="D24" s="14">
        <f>SUM(D10:D23)</f>
        <v>-5851117.1999999993</v>
      </c>
      <c r="E24" s="14">
        <f>SUM(E10:E12)</f>
        <v>0</v>
      </c>
      <c r="F24" s="14">
        <f>SUM(F10:F12)</f>
        <v>0</v>
      </c>
      <c r="G24" s="19"/>
      <c r="H24" s="20"/>
      <c r="J24" s="20"/>
    </row>
    <row r="25" spans="1:10" s="16" customFormat="1" ht="62.25" customHeight="1" x14ac:dyDescent="0.25">
      <c r="A25" s="47">
        <v>2</v>
      </c>
      <c r="B25" s="50" t="s">
        <v>23</v>
      </c>
      <c r="C25" s="8" t="s">
        <v>33</v>
      </c>
      <c r="D25" s="16">
        <v>209491.35</v>
      </c>
      <c r="E25" s="8"/>
      <c r="F25" s="8"/>
      <c r="G25" s="40" t="s">
        <v>34</v>
      </c>
      <c r="H25" s="15"/>
      <c r="J25" s="15"/>
    </row>
    <row r="26" spans="1:10" s="16" customFormat="1" ht="77.25" customHeight="1" x14ac:dyDescent="0.25">
      <c r="A26" s="48"/>
      <c r="B26" s="51"/>
      <c r="C26" s="18" t="s">
        <v>36</v>
      </c>
      <c r="D26" s="16">
        <v>1095855.6499999999</v>
      </c>
      <c r="E26" s="8"/>
      <c r="F26" s="8"/>
      <c r="G26" s="40" t="s">
        <v>37</v>
      </c>
      <c r="H26" s="15"/>
      <c r="J26" s="15"/>
    </row>
    <row r="27" spans="1:10" s="16" customFormat="1" ht="35.25" customHeight="1" x14ac:dyDescent="0.25">
      <c r="A27" s="48"/>
      <c r="B27" s="51"/>
      <c r="C27" s="8" t="s">
        <v>30</v>
      </c>
      <c r="D27" s="16">
        <v>-3474068.01</v>
      </c>
      <c r="E27" s="8"/>
      <c r="F27" s="8"/>
      <c r="G27" s="53" t="s">
        <v>43</v>
      </c>
      <c r="H27" s="15"/>
      <c r="J27" s="15"/>
    </row>
    <row r="28" spans="1:10" s="16" customFormat="1" ht="32.25" customHeight="1" x14ac:dyDescent="0.25">
      <c r="A28" s="48"/>
      <c r="B28" s="51"/>
      <c r="C28" s="8" t="s">
        <v>74</v>
      </c>
      <c r="D28" s="46">
        <v>1072066.8</v>
      </c>
      <c r="E28" s="44"/>
      <c r="F28" s="44"/>
      <c r="G28" s="54"/>
      <c r="H28" s="15"/>
      <c r="J28" s="15"/>
    </row>
    <row r="29" spans="1:10" s="16" customFormat="1" ht="50.25" customHeight="1" x14ac:dyDescent="0.25">
      <c r="A29" s="48"/>
      <c r="B29" s="51"/>
      <c r="C29" s="8" t="s">
        <v>80</v>
      </c>
      <c r="D29" s="46">
        <v>390000</v>
      </c>
      <c r="E29" s="44"/>
      <c r="F29" s="44"/>
      <c r="G29" s="53" t="s">
        <v>82</v>
      </c>
      <c r="H29" s="15"/>
      <c r="J29" s="15"/>
    </row>
    <row r="30" spans="1:10" s="16" customFormat="1" ht="39.75" customHeight="1" x14ac:dyDescent="0.25">
      <c r="A30" s="49"/>
      <c r="B30" s="52"/>
      <c r="C30" s="8" t="s">
        <v>81</v>
      </c>
      <c r="D30" s="46">
        <v>-390000</v>
      </c>
      <c r="E30" s="44"/>
      <c r="F30" s="44"/>
      <c r="G30" s="54"/>
      <c r="H30" s="15"/>
      <c r="J30" s="15"/>
    </row>
    <row r="31" spans="1:10" s="14" customFormat="1" ht="27" customHeight="1" x14ac:dyDescent="0.25">
      <c r="A31" s="62" t="s">
        <v>18</v>
      </c>
      <c r="B31" s="62"/>
      <c r="C31" s="62"/>
      <c r="D31" s="21">
        <f>SUM(D25:D30)</f>
        <v>-1096654.2099999997</v>
      </c>
      <c r="E31" s="21">
        <f>SUM(E25:E27)</f>
        <v>0</v>
      </c>
      <c r="F31" s="21">
        <f>SUM(F25:F27)</f>
        <v>0</v>
      </c>
      <c r="G31" s="22"/>
      <c r="H31" s="20"/>
      <c r="J31" s="20"/>
    </row>
    <row r="32" spans="1:10" s="16" customFormat="1" ht="82.5" customHeight="1" x14ac:dyDescent="0.25">
      <c r="A32" s="62">
        <v>3</v>
      </c>
      <c r="B32" s="61" t="s">
        <v>19</v>
      </c>
      <c r="C32" s="8" t="s">
        <v>38</v>
      </c>
      <c r="D32" s="8">
        <v>1700000</v>
      </c>
      <c r="E32" s="8"/>
      <c r="F32" s="8"/>
      <c r="G32" s="40" t="s">
        <v>39</v>
      </c>
      <c r="H32" s="15"/>
      <c r="I32" s="8"/>
      <c r="J32" s="15"/>
    </row>
    <row r="33" spans="1:10" s="16" customFormat="1" ht="70.5" customHeight="1" x14ac:dyDescent="0.25">
      <c r="A33" s="62"/>
      <c r="B33" s="61"/>
      <c r="C33" s="8" t="s">
        <v>66</v>
      </c>
      <c r="D33" s="8">
        <v>189310.8</v>
      </c>
      <c r="E33" s="8"/>
      <c r="F33" s="8"/>
      <c r="G33" s="41" t="s">
        <v>43</v>
      </c>
      <c r="H33" s="15"/>
      <c r="I33" s="8"/>
      <c r="J33" s="15"/>
    </row>
    <row r="34" spans="1:10" s="14" customFormat="1" ht="27" customHeight="1" x14ac:dyDescent="0.25">
      <c r="A34" s="58" t="s">
        <v>20</v>
      </c>
      <c r="B34" s="59"/>
      <c r="C34" s="60"/>
      <c r="D34" s="14">
        <f>SUM(D32:D33)</f>
        <v>1889310.8</v>
      </c>
      <c r="E34" s="14">
        <f>SUM(E32:E33)</f>
        <v>0</v>
      </c>
      <c r="F34" s="14">
        <f>SUM(F32:F33)</f>
        <v>0</v>
      </c>
      <c r="G34" s="19"/>
      <c r="H34" s="20"/>
      <c r="J34" s="20"/>
    </row>
    <row r="35" spans="1:10" s="14" customFormat="1" ht="39.75" customHeight="1" x14ac:dyDescent="0.25">
      <c r="A35" s="47">
        <v>4</v>
      </c>
      <c r="B35" s="50" t="s">
        <v>21</v>
      </c>
      <c r="C35" s="12" t="s">
        <v>40</v>
      </c>
      <c r="D35" s="16">
        <v>410000</v>
      </c>
      <c r="E35" s="23"/>
      <c r="F35" s="24"/>
      <c r="G35" s="53" t="s">
        <v>42</v>
      </c>
      <c r="H35" s="20"/>
      <c r="I35" s="8"/>
      <c r="J35" s="20"/>
    </row>
    <row r="36" spans="1:10" s="14" customFormat="1" ht="42" customHeight="1" x14ac:dyDescent="0.25">
      <c r="A36" s="48"/>
      <c r="B36" s="51"/>
      <c r="C36" s="12" t="s">
        <v>41</v>
      </c>
      <c r="D36" s="16">
        <v>690000</v>
      </c>
      <c r="E36" s="23"/>
      <c r="F36" s="24"/>
      <c r="G36" s="54"/>
      <c r="H36" s="20"/>
      <c r="I36" s="8"/>
      <c r="J36" s="20"/>
    </row>
    <row r="37" spans="1:10" s="14" customFormat="1" ht="73.5" customHeight="1" x14ac:dyDescent="0.25">
      <c r="A37" s="49"/>
      <c r="B37" s="52"/>
      <c r="C37" s="12" t="s">
        <v>32</v>
      </c>
      <c r="D37" s="16">
        <v>282794.40000000002</v>
      </c>
      <c r="E37" s="23"/>
      <c r="F37" s="24"/>
      <c r="G37" s="41" t="s">
        <v>43</v>
      </c>
      <c r="H37" s="20"/>
      <c r="I37" s="8"/>
      <c r="J37" s="20"/>
    </row>
    <row r="38" spans="1:10" s="14" customFormat="1" ht="27" customHeight="1" x14ac:dyDescent="0.25">
      <c r="A38" s="58" t="s">
        <v>22</v>
      </c>
      <c r="B38" s="59"/>
      <c r="C38" s="60"/>
      <c r="D38" s="14">
        <f>SUM(D35:D37)</f>
        <v>1382794.4</v>
      </c>
      <c r="E38" s="14">
        <f>SUM(E35:E36)</f>
        <v>0</v>
      </c>
      <c r="F38" s="14">
        <f>SUM(F35:F36)</f>
        <v>0</v>
      </c>
      <c r="G38" s="19"/>
      <c r="H38" s="20"/>
      <c r="J38" s="20"/>
    </row>
    <row r="39" spans="1:10" s="14" customFormat="1" ht="33.75" customHeight="1" x14ac:dyDescent="0.25">
      <c r="A39" s="62">
        <v>5</v>
      </c>
      <c r="B39" s="61" t="s">
        <v>28</v>
      </c>
      <c r="C39" s="45" t="s">
        <v>44</v>
      </c>
      <c r="D39" s="42">
        <v>5889792.6699999999</v>
      </c>
      <c r="F39" s="11"/>
      <c r="G39" s="53" t="s">
        <v>58</v>
      </c>
      <c r="H39" s="20"/>
      <c r="J39" s="20"/>
    </row>
    <row r="40" spans="1:10" s="14" customFormat="1" ht="33.75" customHeight="1" x14ac:dyDescent="0.25">
      <c r="A40" s="62"/>
      <c r="B40" s="61"/>
      <c r="C40" s="45" t="s">
        <v>45</v>
      </c>
      <c r="D40" s="42">
        <v>3580732.33</v>
      </c>
      <c r="F40" s="11"/>
      <c r="G40" s="55"/>
      <c r="H40" s="20"/>
      <c r="J40" s="20"/>
    </row>
    <row r="41" spans="1:10" s="14" customFormat="1" ht="33.75" customHeight="1" x14ac:dyDescent="0.25">
      <c r="A41" s="62"/>
      <c r="B41" s="61"/>
      <c r="C41" s="45" t="s">
        <v>31</v>
      </c>
      <c r="D41" s="42">
        <v>1500000</v>
      </c>
      <c r="F41" s="11"/>
      <c r="G41" s="54"/>
      <c r="H41" s="20"/>
      <c r="J41" s="20"/>
    </row>
    <row r="42" spans="1:10" s="14" customFormat="1" ht="72" customHeight="1" x14ac:dyDescent="0.25">
      <c r="A42" s="62"/>
      <c r="B42" s="61"/>
      <c r="C42" s="45" t="s">
        <v>57</v>
      </c>
      <c r="D42" s="42">
        <v>761580</v>
      </c>
      <c r="F42" s="11"/>
      <c r="G42" s="40" t="s">
        <v>59</v>
      </c>
      <c r="H42" s="20"/>
      <c r="J42" s="20"/>
    </row>
    <row r="43" spans="1:10" s="14" customFormat="1" ht="81" customHeight="1" x14ac:dyDescent="0.25">
      <c r="A43" s="62"/>
      <c r="B43" s="61"/>
      <c r="C43" s="65" t="s">
        <v>55</v>
      </c>
      <c r="D43" s="8">
        <v>10170053.460000001</v>
      </c>
      <c r="E43" s="8"/>
      <c r="F43" s="8"/>
      <c r="G43" s="40" t="s">
        <v>51</v>
      </c>
      <c r="H43" s="20"/>
      <c r="I43" s="8"/>
      <c r="J43" s="20"/>
    </row>
    <row r="44" spans="1:10" s="14" customFormat="1" ht="81" customHeight="1" x14ac:dyDescent="0.25">
      <c r="A44" s="62"/>
      <c r="B44" s="61"/>
      <c r="C44" s="65"/>
      <c r="D44" s="8">
        <v>825789.45</v>
      </c>
      <c r="E44" s="8"/>
      <c r="F44" s="8"/>
      <c r="G44" s="40" t="s">
        <v>56</v>
      </c>
      <c r="H44" s="20"/>
      <c r="I44" s="8"/>
      <c r="J44" s="20"/>
    </row>
    <row r="45" spans="1:10" s="14" customFormat="1" ht="69.75" customHeight="1" x14ac:dyDescent="0.25">
      <c r="A45" s="62"/>
      <c r="B45" s="61"/>
      <c r="C45" s="26" t="s">
        <v>72</v>
      </c>
      <c r="D45" s="8">
        <v>395547.6</v>
      </c>
      <c r="E45" s="8"/>
      <c r="F45" s="8"/>
      <c r="G45" s="41" t="s">
        <v>43</v>
      </c>
      <c r="H45" s="20"/>
      <c r="I45" s="8"/>
      <c r="J45" s="20"/>
    </row>
    <row r="46" spans="1:10" s="14" customFormat="1" ht="54.75" customHeight="1" x14ac:dyDescent="0.25">
      <c r="A46" s="62"/>
      <c r="B46" s="61"/>
      <c r="C46" s="26" t="s">
        <v>84</v>
      </c>
      <c r="D46" s="8">
        <v>106300</v>
      </c>
      <c r="E46" s="8"/>
      <c r="F46" s="8"/>
      <c r="G46" s="53" t="s">
        <v>86</v>
      </c>
      <c r="H46" s="20"/>
      <c r="I46" s="8"/>
      <c r="J46" s="20"/>
    </row>
    <row r="47" spans="1:10" s="14" customFormat="1" ht="43.5" customHeight="1" x14ac:dyDescent="0.25">
      <c r="A47" s="62"/>
      <c r="B47" s="61"/>
      <c r="C47" s="26" t="s">
        <v>85</v>
      </c>
      <c r="D47" s="8">
        <v>-106300</v>
      </c>
      <c r="E47" s="8"/>
      <c r="F47" s="8"/>
      <c r="G47" s="54"/>
      <c r="H47" s="20"/>
      <c r="I47" s="8"/>
      <c r="J47" s="20"/>
    </row>
    <row r="48" spans="1:10" s="14" customFormat="1" ht="27" customHeight="1" x14ac:dyDescent="0.25">
      <c r="A48" s="25"/>
      <c r="B48" s="59" t="s">
        <v>29</v>
      </c>
      <c r="C48" s="60"/>
      <c r="D48" s="14">
        <f>SUM(D39:D47)</f>
        <v>23123495.510000002</v>
      </c>
      <c r="E48" s="14">
        <f>SUM(E39:E43)</f>
        <v>0</v>
      </c>
      <c r="F48" s="14">
        <f>SUM(F39:F43)</f>
        <v>0</v>
      </c>
      <c r="G48" s="19"/>
      <c r="H48" s="20"/>
      <c r="J48" s="20"/>
    </row>
    <row r="49" spans="1:9" s="27" customFormat="1" ht="66.75" customHeight="1" x14ac:dyDescent="0.25">
      <c r="A49" s="39">
        <v>6</v>
      </c>
      <c r="B49" s="39" t="s">
        <v>62</v>
      </c>
      <c r="C49" s="1" t="s">
        <v>73</v>
      </c>
      <c r="D49" s="16">
        <v>502051.2</v>
      </c>
      <c r="E49" s="14"/>
      <c r="F49" s="14"/>
      <c r="G49" s="41" t="s">
        <v>43</v>
      </c>
    </row>
    <row r="50" spans="1:9" s="27" customFormat="1" ht="68.25" customHeight="1" x14ac:dyDescent="0.25">
      <c r="A50" s="36">
        <v>7</v>
      </c>
      <c r="B50" s="38" t="s">
        <v>60</v>
      </c>
      <c r="C50" s="26" t="s">
        <v>68</v>
      </c>
      <c r="D50" s="16">
        <v>252659.61</v>
      </c>
      <c r="E50" s="8"/>
      <c r="F50" s="8"/>
      <c r="G50" s="41" t="s">
        <v>43</v>
      </c>
    </row>
    <row r="51" spans="1:9" s="27" customFormat="1" ht="69" customHeight="1" x14ac:dyDescent="0.25">
      <c r="A51" s="39">
        <v>8</v>
      </c>
      <c r="B51" s="19" t="s">
        <v>61</v>
      </c>
      <c r="C51" s="43" t="s">
        <v>69</v>
      </c>
      <c r="D51" s="16">
        <v>78640.800000000003</v>
      </c>
      <c r="E51" s="14"/>
      <c r="F51" s="14"/>
      <c r="G51" s="41" t="s">
        <v>43</v>
      </c>
    </row>
    <row r="52" spans="1:9" ht="21.75" customHeight="1" x14ac:dyDescent="0.25">
      <c r="A52" s="62" t="s">
        <v>9</v>
      </c>
      <c r="B52" s="62"/>
      <c r="C52" s="62"/>
      <c r="D52" s="14">
        <f>SUM(D24+D31+D34+D38+D48+D50+D51+D49)</f>
        <v>20281180.91</v>
      </c>
      <c r="E52" s="14">
        <f>SUM(E51,E48,E38,E34,E31,E24)</f>
        <v>0</v>
      </c>
      <c r="F52" s="14">
        <f>SUM(F51,F48,F38,F34,F31,F24)</f>
        <v>0</v>
      </c>
      <c r="G52" s="16"/>
      <c r="H52" s="34"/>
      <c r="I52" s="34"/>
    </row>
    <row r="53" spans="1:9" ht="72" customHeight="1" x14ac:dyDescent="0.25">
      <c r="A53" s="28"/>
      <c r="B53" s="78" t="s">
        <v>63</v>
      </c>
      <c r="C53" s="79"/>
      <c r="D53" s="18">
        <f>825789.45+200000</f>
        <v>1025789.45</v>
      </c>
      <c r="E53" s="14"/>
      <c r="F53" s="14"/>
      <c r="G53" s="16"/>
    </row>
    <row r="54" spans="1:9" ht="36" customHeight="1" x14ac:dyDescent="0.25">
      <c r="A54" s="47"/>
      <c r="B54" s="80" t="s">
        <v>71</v>
      </c>
      <c r="C54" s="81"/>
      <c r="D54" s="81"/>
      <c r="E54" s="81"/>
      <c r="F54" s="81"/>
      <c r="G54" s="82"/>
    </row>
    <row r="55" spans="1:9" ht="36" customHeight="1" x14ac:dyDescent="0.25">
      <c r="A55" s="48"/>
      <c r="B55" s="83"/>
      <c r="C55" s="84"/>
      <c r="D55" s="84"/>
      <c r="E55" s="84"/>
      <c r="F55" s="84"/>
      <c r="G55" s="85"/>
    </row>
    <row r="56" spans="1:9" ht="21" customHeight="1" x14ac:dyDescent="0.25">
      <c r="A56" s="49"/>
      <c r="B56" s="86"/>
      <c r="C56" s="87"/>
      <c r="D56" s="87"/>
      <c r="E56" s="87"/>
      <c r="F56" s="87"/>
      <c r="G56" s="88"/>
    </row>
    <row r="57" spans="1:9" ht="61.5" customHeight="1" x14ac:dyDescent="0.25">
      <c r="A57" s="1"/>
      <c r="B57" s="29" t="s">
        <v>4</v>
      </c>
      <c r="C57" s="30" t="s">
        <v>0</v>
      </c>
      <c r="D57" s="28" t="s">
        <v>1</v>
      </c>
      <c r="E57" s="28"/>
      <c r="F57" s="28"/>
      <c r="G57" s="30" t="s">
        <v>2</v>
      </c>
    </row>
    <row r="58" spans="1:9" ht="21" customHeight="1" x14ac:dyDescent="0.25">
      <c r="A58" s="1"/>
      <c r="B58" s="61" t="s">
        <v>10</v>
      </c>
      <c r="C58" s="61"/>
      <c r="D58" s="61"/>
      <c r="E58" s="61"/>
      <c r="F58" s="61"/>
      <c r="G58" s="61"/>
    </row>
    <row r="59" spans="1:9" x14ac:dyDescent="0.25">
      <c r="A59" s="1"/>
      <c r="B59" s="31">
        <v>2022</v>
      </c>
      <c r="C59" s="32">
        <v>2757939794.98</v>
      </c>
      <c r="D59" s="16">
        <f>SUM(D8)</f>
        <v>19255391.460000001</v>
      </c>
      <c r="E59" s="16"/>
      <c r="F59" s="16"/>
      <c r="G59" s="16">
        <f>SUM(C59+D59)</f>
        <v>2777195186.4400001</v>
      </c>
    </row>
    <row r="60" spans="1:9" x14ac:dyDescent="0.25">
      <c r="A60" s="1"/>
      <c r="B60" s="31">
        <v>2023</v>
      </c>
      <c r="C60" s="32">
        <v>1424195259.6199999</v>
      </c>
      <c r="D60" s="16">
        <v>0</v>
      </c>
      <c r="E60" s="16"/>
      <c r="F60" s="16"/>
      <c r="G60" s="16">
        <f t="shared" ref="G60:G61" si="1">SUM(C60+D60)</f>
        <v>1424195259.6199999</v>
      </c>
    </row>
    <row r="61" spans="1:9" x14ac:dyDescent="0.25">
      <c r="A61" s="1"/>
      <c r="B61" s="31">
        <v>2024</v>
      </c>
      <c r="C61" s="32">
        <v>1959860792.8800001</v>
      </c>
      <c r="D61" s="16">
        <v>0</v>
      </c>
      <c r="E61" s="16"/>
      <c r="F61" s="16"/>
      <c r="G61" s="16">
        <f t="shared" si="1"/>
        <v>1959860792.8800001</v>
      </c>
    </row>
    <row r="62" spans="1:9" ht="21" customHeight="1" x14ac:dyDescent="0.25">
      <c r="A62" s="1"/>
      <c r="B62" s="58" t="s">
        <v>11</v>
      </c>
      <c r="C62" s="59"/>
      <c r="D62" s="59"/>
      <c r="E62" s="59"/>
      <c r="F62" s="59"/>
      <c r="G62" s="60"/>
    </row>
    <row r="63" spans="1:9" x14ac:dyDescent="0.25">
      <c r="A63" s="1"/>
      <c r="B63" s="31">
        <v>2022</v>
      </c>
      <c r="C63" s="32">
        <v>2786937701.4200001</v>
      </c>
      <c r="D63" s="16">
        <f>SUM(D52)</f>
        <v>20281180.91</v>
      </c>
      <c r="E63" s="16"/>
      <c r="F63" s="16"/>
      <c r="G63" s="16">
        <f>SUM(C63+D63)</f>
        <v>2807218882.3299999</v>
      </c>
    </row>
    <row r="64" spans="1:9" x14ac:dyDescent="0.25">
      <c r="A64" s="1"/>
      <c r="B64" s="31">
        <v>2023</v>
      </c>
      <c r="C64" s="32">
        <v>1424195259.6199999</v>
      </c>
      <c r="D64" s="16">
        <f>SUM(E52)</f>
        <v>0</v>
      </c>
      <c r="E64" s="16"/>
      <c r="F64" s="16"/>
      <c r="G64" s="16">
        <f t="shared" ref="G64:G65" si="2">SUM(C64+D64)</f>
        <v>1424195259.6199999</v>
      </c>
    </row>
    <row r="65" spans="1:8" x14ac:dyDescent="0.25">
      <c r="A65" s="1"/>
      <c r="B65" s="31">
        <v>2024</v>
      </c>
      <c r="C65" s="32">
        <v>1959860792.8800001</v>
      </c>
      <c r="D65" s="16">
        <f>SUM(F52)</f>
        <v>0</v>
      </c>
      <c r="E65" s="16"/>
      <c r="F65" s="16"/>
      <c r="G65" s="16">
        <f t="shared" si="2"/>
        <v>1959860792.8800001</v>
      </c>
    </row>
    <row r="66" spans="1:8" ht="23.25" customHeight="1" x14ac:dyDescent="0.25">
      <c r="A66" s="1"/>
      <c r="B66" s="58" t="s">
        <v>3</v>
      </c>
      <c r="C66" s="59"/>
      <c r="D66" s="59"/>
      <c r="E66" s="59"/>
      <c r="F66" s="59"/>
      <c r="G66" s="60"/>
    </row>
    <row r="67" spans="1:8" x14ac:dyDescent="0.25">
      <c r="A67" s="1"/>
      <c r="B67" s="31">
        <v>2022</v>
      </c>
      <c r="C67" s="33">
        <f>C59-C63</f>
        <v>-28997906.440000057</v>
      </c>
      <c r="D67" s="16">
        <f>SUM(D53)</f>
        <v>1025789.45</v>
      </c>
      <c r="E67" s="16"/>
      <c r="F67" s="16"/>
      <c r="G67" s="16">
        <f>G59-G63</f>
        <v>-30023695.889999866</v>
      </c>
      <c r="H67" s="34"/>
    </row>
    <row r="68" spans="1:8" x14ac:dyDescent="0.25">
      <c r="A68" s="1"/>
      <c r="B68" s="31">
        <v>2023</v>
      </c>
      <c r="C68" s="33">
        <f>C60-C64</f>
        <v>0</v>
      </c>
      <c r="D68" s="16">
        <f>SUM(D60-D64)</f>
        <v>0</v>
      </c>
      <c r="E68" s="16"/>
      <c r="F68" s="16"/>
      <c r="G68" s="16">
        <f t="shared" ref="G68:G69" si="3">SUM(C68+D68)</f>
        <v>0</v>
      </c>
    </row>
    <row r="69" spans="1:8" x14ac:dyDescent="0.25">
      <c r="A69" s="1"/>
      <c r="B69" s="31">
        <v>2024</v>
      </c>
      <c r="C69" s="33">
        <f>C61-C65</f>
        <v>0</v>
      </c>
      <c r="D69" s="16">
        <f t="shared" ref="D69" si="4">SUM(D61-D65)</f>
        <v>0</v>
      </c>
      <c r="E69" s="16"/>
      <c r="F69" s="16"/>
      <c r="G69" s="16">
        <f t="shared" si="3"/>
        <v>0</v>
      </c>
    </row>
    <row r="70" spans="1:8" x14ac:dyDescent="0.25">
      <c r="D70" s="34"/>
    </row>
  </sheetData>
  <mergeCells count="41">
    <mergeCell ref="B66:G66"/>
    <mergeCell ref="A52:C52"/>
    <mergeCell ref="B58:G58"/>
    <mergeCell ref="B62:G62"/>
    <mergeCell ref="B53:C53"/>
    <mergeCell ref="B54:G56"/>
    <mergeCell ref="A54:A56"/>
    <mergeCell ref="B48:C48"/>
    <mergeCell ref="G35:G36"/>
    <mergeCell ref="A1:G1"/>
    <mergeCell ref="A2:G2"/>
    <mergeCell ref="A9:G9"/>
    <mergeCell ref="A4:G4"/>
    <mergeCell ref="A8:C8"/>
    <mergeCell ref="B5:B7"/>
    <mergeCell ref="A5:A7"/>
    <mergeCell ref="B32:B33"/>
    <mergeCell ref="A32:A33"/>
    <mergeCell ref="A24:C24"/>
    <mergeCell ref="A31:C31"/>
    <mergeCell ref="G15:G16"/>
    <mergeCell ref="C5:C6"/>
    <mergeCell ref="G39:G41"/>
    <mergeCell ref="A35:A37"/>
    <mergeCell ref="B35:B37"/>
    <mergeCell ref="A38:C38"/>
    <mergeCell ref="A34:C34"/>
    <mergeCell ref="B39:B47"/>
    <mergeCell ref="A39:A47"/>
    <mergeCell ref="G46:G47"/>
    <mergeCell ref="C43:C44"/>
    <mergeCell ref="A25:A30"/>
    <mergeCell ref="B25:B30"/>
    <mergeCell ref="G27:G28"/>
    <mergeCell ref="G20:G23"/>
    <mergeCell ref="B10:B23"/>
    <mergeCell ref="A10:A23"/>
    <mergeCell ref="G29:G30"/>
    <mergeCell ref="G17:G19"/>
    <mergeCell ref="C18:C19"/>
    <mergeCell ref="C14:C15"/>
  </mergeCells>
  <pageMargins left="0.9055118110236221" right="0.39370078740157483" top="0.59055118110236227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  <rowBreaks count="2" manualBreakCount="2">
    <brk id="23" max="6" man="1"/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внеочер. 2022</vt:lpstr>
      <vt:lpstr>'март внеочер.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2022-03-02T11:13:34Z</dcterms:modified>
</cp:coreProperties>
</file>