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365" windowWidth="14805" windowHeight="6750"/>
  </bookViews>
  <sheets>
    <sheet name="апрель очер. 2022" sheetId="8" r:id="rId1"/>
  </sheets>
  <definedNames>
    <definedName name="_xlnm.Print_Area" localSheetId="0">'апрель очер. 2022'!$A$1:$G$40</definedName>
  </definedNames>
  <calcPr calcId="145621"/>
</workbook>
</file>

<file path=xl/calcChain.xml><?xml version="1.0" encoding="utf-8"?>
<calcChain xmlns="http://schemas.openxmlformats.org/spreadsheetml/2006/main">
  <c r="D24" i="8" l="1"/>
  <c r="D16" i="8" l="1"/>
  <c r="D26" i="8"/>
  <c r="E16" i="8"/>
  <c r="F16" i="8"/>
  <c r="E26" i="8"/>
  <c r="F26" i="8"/>
  <c r="E23" i="8"/>
  <c r="F23" i="8"/>
  <c r="D23" i="8"/>
  <c r="D27" i="8" s="1"/>
  <c r="E21" i="8"/>
  <c r="F21" i="8"/>
  <c r="D21" i="8"/>
  <c r="E19" i="8"/>
  <c r="F19" i="8"/>
  <c r="D19" i="8"/>
  <c r="F27" i="8" l="1"/>
  <c r="E27" i="8"/>
  <c r="E8" i="8"/>
  <c r="E9" i="8" s="1"/>
  <c r="F8" i="8"/>
  <c r="F9" i="8" s="1"/>
  <c r="D8" i="8"/>
  <c r="D9" i="8" s="1"/>
  <c r="D32" i="8" l="1"/>
  <c r="D30" i="8"/>
  <c r="D31" i="8"/>
  <c r="D35" i="8" l="1"/>
  <c r="D36" i="8"/>
  <c r="D34" i="8" l="1"/>
  <c r="D40" i="8"/>
  <c r="C40" i="8"/>
  <c r="C39" i="8"/>
  <c r="C38" i="8"/>
  <c r="G36" i="8"/>
  <c r="G32" i="8"/>
  <c r="G31" i="8"/>
  <c r="D38" i="8" l="1"/>
  <c r="G30" i="8"/>
  <c r="G40" i="8"/>
  <c r="D39" i="8" l="1"/>
  <c r="G39" i="8" s="1"/>
  <c r="G34" i="8"/>
  <c r="G38" i="8" s="1"/>
  <c r="G35" i="8"/>
</calcChain>
</file>

<file path=xl/sharedStrings.xml><?xml version="1.0" encoding="utf-8"?>
<sst xmlns="http://schemas.openxmlformats.org/spreadsheetml/2006/main" count="57" uniqueCount="52">
  <si>
    <t>Утверждено решением о бюджете</t>
  </si>
  <si>
    <t>Изменения</t>
  </si>
  <si>
    <t>С учетом изменений</t>
  </si>
  <si>
    <t>Дефицит (-), профицит (+)</t>
  </si>
  <si>
    <t>Параметры бюджета:</t>
  </si>
  <si>
    <t>№ п/п</t>
  </si>
  <si>
    <t>Примечание (обоснование)</t>
  </si>
  <si>
    <t>КБК</t>
  </si>
  <si>
    <t>(руб.)</t>
  </si>
  <si>
    <t>Всего по расходам:</t>
  </si>
  <si>
    <t>Доходы</t>
  </si>
  <si>
    <t>Расходы</t>
  </si>
  <si>
    <t>Финансовое управление</t>
  </si>
  <si>
    <t>2022 год</t>
  </si>
  <si>
    <t>Итого по 954:</t>
  </si>
  <si>
    <t>РАСХОДЫ:</t>
  </si>
  <si>
    <t>2023 год</t>
  </si>
  <si>
    <t>ДОХОДЫ:</t>
  </si>
  <si>
    <t>Приложение к пояснительной записке 
к проекту решения городской Думы городского округа Кинешма  
«О внесении изменений в решение городской Думы городского округа Кинешма от 17.12.2021 № 32/156
 «О бюджете городского округа Кинешма на 2022 год и плановый период 2023 и 2024 годов»</t>
  </si>
  <si>
    <t>2024 год</t>
  </si>
  <si>
    <t>Всего по доходам:</t>
  </si>
  <si>
    <t xml:space="preserve">Наименова- ние ГАДБ/ ГРБС </t>
  </si>
  <si>
    <t>Администрация городского округа Кинешма</t>
  </si>
  <si>
    <t>Управление образования</t>
  </si>
  <si>
    <t>Итого по 953:</t>
  </si>
  <si>
    <t>Комитет по культуре</t>
  </si>
  <si>
    <t>Итого по 951:</t>
  </si>
  <si>
    <t>Комитет по ФК и спорту</t>
  </si>
  <si>
    <t>Итого по 958:</t>
  </si>
  <si>
    <t>Центр по обеспечению ОМСУ</t>
  </si>
  <si>
    <t>Итого по 969:</t>
  </si>
  <si>
    <t>0707.4420211700.600</t>
  </si>
  <si>
    <t>0113.5410800650.200</t>
  </si>
  <si>
    <t>0702.41702S1950.600</t>
  </si>
  <si>
    <t>2 02 20216 04 0000 150</t>
  </si>
  <si>
    <t>0113.8090060150.600</t>
  </si>
  <si>
    <t>ИМБТ на финансовое обеспечение дорожной деятельности на автомобильных дорогах общего пользования местного значения (остатки на начало текущего финансового года)</t>
  </si>
  <si>
    <t xml:space="preserve">Уточнение объема субсидии на финансовое обеспечение дорожной деятельности на автомобильных дорогах общего пользования местного значения </t>
  </si>
  <si>
    <t>Дополнительная прибыль МУП сверх утвержденной (фактическая прибыль по данным отчетности сложилась больше запланированной, в связи с чем, средства подлежат отражению в бюджете)</t>
  </si>
  <si>
    <t>Перераспределение бюджетных ассигнований, в связи с передачей имущества УГХ в МКУ "ЦОД"</t>
  </si>
  <si>
    <t>Перераспределение бюджетных ассигнований для устройства площадки (основания) для установки хоккейной коробки на стадионе по ул. Вичугская при благоустройстве общественной территории</t>
  </si>
  <si>
    <t>Перераспределение бюджетных ассигнований  на обеспечение  охраны детского сада № 19 (увеличение сметы) за счет корректировки потребности на выполнение условий софинансирования по реализации проекта "Детский спорт.37"</t>
  </si>
  <si>
    <t>Перераспределение бюджетных ассигнований на организацию отдыха детей в каникулярное время, в связи с перераспределением детей между учреждениями</t>
  </si>
  <si>
    <t>Бюджетные ассигнования на обеспечение деятельности учреждения, обеспечивающего функционирование органов местного самоуправления</t>
  </si>
  <si>
    <t>0503.5110100270.600</t>
  </si>
  <si>
    <t>0503.5610311890.600</t>
  </si>
  <si>
    <t>0113.5410800650.100</t>
  </si>
  <si>
    <t>0701.4110100030.600</t>
  </si>
  <si>
    <t>0409.4620186500.600</t>
  </si>
  <si>
    <t xml:space="preserve">0409.46201S8600.600 </t>
  </si>
  <si>
    <t>1 11 07014 04 0000 120</t>
  </si>
  <si>
    <t>2 02 49999 04 0000 150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</si>
</sst>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rgb="FF000000"/>
      <name val="Arial Cyr"/>
    </font>
    <font>
      <b/>
      <sz val="10"/>
      <color rgb="FF000000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6">
      <alignment horizontal="left" vertical="top" wrapText="1"/>
    </xf>
    <xf numFmtId="1" fontId="1" fillId="0" borderId="6">
      <alignment horizontal="center" vertical="top" shrinkToFit="1"/>
    </xf>
    <xf numFmtId="0" fontId="2" fillId="0" borderId="6">
      <alignment vertical="top" wrapText="1"/>
    </xf>
  </cellStyleXfs>
  <cellXfs count="66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/>
    </xf>
    <xf numFmtId="0" fontId="4" fillId="0" borderId="5" xfId="0" applyFont="1" applyFill="1" applyBorder="1" applyAlignment="1">
      <alignment horizontal="center" vertical="center" wrapText="1"/>
    </xf>
    <xf numFmtId="0" fontId="3" fillId="0" borderId="0" xfId="0" applyFont="1" applyFill="1"/>
    <xf numFmtId="49" fontId="3" fillId="0" borderId="4" xfId="0" applyNumberFormat="1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4" fontId="3" fillId="0" borderId="0" xfId="0" applyNumberFormat="1" applyFont="1" applyFill="1"/>
    <xf numFmtId="0" fontId="3" fillId="0" borderId="0" xfId="0" applyFont="1" applyFill="1" applyAlignment="1">
      <alignment horizontal="center"/>
    </xf>
    <xf numFmtId="0" fontId="3" fillId="0" borderId="1" xfId="0" applyFont="1" applyFill="1" applyBorder="1"/>
    <xf numFmtId="49" fontId="4" fillId="0" borderId="0" xfId="0" applyNumberFormat="1" applyFont="1" applyFill="1" applyAlignment="1">
      <alignment horizontal="center"/>
    </xf>
    <xf numFmtId="4" fontId="4" fillId="0" borderId="4" xfId="0" applyNumberFormat="1" applyFont="1" applyFill="1" applyBorder="1" applyAlignment="1">
      <alignment horizontal="center" vertical="center"/>
    </xf>
    <xf numFmtId="0" fontId="4" fillId="0" borderId="0" xfId="0" applyFont="1" applyFill="1"/>
    <xf numFmtId="4" fontId="5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4" fontId="3" fillId="0" borderId="1" xfId="0" applyNumberFormat="1" applyFont="1" applyFill="1" applyBorder="1"/>
    <xf numFmtId="4" fontId="3" fillId="0" borderId="1" xfId="0" applyNumberFormat="1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4" fillId="0" borderId="7" xfId="0" applyFont="1" applyFill="1" applyBorder="1" applyAlignment="1">
      <alignment horizontal="right" vertical="center" wrapText="1"/>
    </xf>
    <xf numFmtId="0" fontId="5" fillId="0" borderId="10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/>
    </xf>
  </cellXfs>
  <cellStyles count="4">
    <cellStyle name="xl23" xfId="2"/>
    <cellStyle name="xl32" xfId="3"/>
    <cellStyle name="xl44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abSelected="1" view="pageBreakPreview" topLeftCell="A22" zoomScale="120" zoomScaleNormal="100" zoomScaleSheetLayoutView="120" workbookViewId="0">
      <selection activeCell="C7" sqref="C7"/>
    </sheetView>
  </sheetViews>
  <sheetFormatPr defaultRowHeight="15.75" x14ac:dyDescent="0.25"/>
  <cols>
    <col min="1" max="1" width="6.42578125" style="4" customWidth="1"/>
    <col min="2" max="2" width="14.140625" style="16" customWidth="1"/>
    <col min="3" max="3" width="22.5703125" style="2" customWidth="1"/>
    <col min="4" max="4" width="18.5703125" style="4" customWidth="1"/>
    <col min="5" max="6" width="14.7109375" style="4" customWidth="1"/>
    <col min="7" max="7" width="38.42578125" style="4" customWidth="1"/>
    <col min="8" max="9" width="19.7109375" style="4" customWidth="1"/>
    <col min="10" max="16384" width="9.140625" style="4"/>
  </cols>
  <sheetData>
    <row r="1" spans="1:10" ht="96.75" customHeight="1" x14ac:dyDescent="0.25">
      <c r="A1" s="61" t="s">
        <v>18</v>
      </c>
      <c r="B1" s="61"/>
      <c r="C1" s="61"/>
      <c r="D1" s="61"/>
      <c r="E1" s="61"/>
      <c r="F1" s="61"/>
      <c r="G1" s="61"/>
      <c r="H1" s="3"/>
      <c r="I1" s="3"/>
      <c r="J1" s="3"/>
    </row>
    <row r="2" spans="1:10" ht="24" customHeight="1" x14ac:dyDescent="0.25">
      <c r="A2" s="62" t="s">
        <v>8</v>
      </c>
      <c r="B2" s="62"/>
      <c r="C2" s="62"/>
      <c r="D2" s="62"/>
      <c r="E2" s="62"/>
      <c r="F2" s="62"/>
      <c r="G2" s="63"/>
      <c r="H2" s="5"/>
      <c r="I2" s="6"/>
      <c r="J2" s="6"/>
    </row>
    <row r="3" spans="1:10" s="10" customFormat="1" ht="57" customHeight="1" x14ac:dyDescent="0.25">
      <c r="A3" s="7" t="s">
        <v>5</v>
      </c>
      <c r="B3" s="8" t="s">
        <v>21</v>
      </c>
      <c r="C3" s="1" t="s">
        <v>7</v>
      </c>
      <c r="D3" s="1" t="s">
        <v>13</v>
      </c>
      <c r="E3" s="1" t="s">
        <v>16</v>
      </c>
      <c r="F3" s="7" t="s">
        <v>19</v>
      </c>
      <c r="G3" s="7" t="s">
        <v>6</v>
      </c>
      <c r="H3" s="9"/>
      <c r="I3" s="6"/>
      <c r="J3" s="6"/>
    </row>
    <row r="4" spans="1:10" ht="27.75" customHeight="1" x14ac:dyDescent="0.25">
      <c r="A4" s="54" t="s">
        <v>17</v>
      </c>
      <c r="B4" s="55"/>
      <c r="C4" s="55"/>
      <c r="D4" s="55"/>
      <c r="E4" s="55"/>
      <c r="F4" s="55"/>
      <c r="G4" s="56"/>
      <c r="H4" s="2"/>
      <c r="I4" s="6"/>
      <c r="J4" s="6"/>
    </row>
    <row r="5" spans="1:10" ht="105.75" customHeight="1" x14ac:dyDescent="0.25">
      <c r="A5" s="35">
        <v>1</v>
      </c>
      <c r="B5" s="36" t="s">
        <v>22</v>
      </c>
      <c r="C5" s="34" t="s">
        <v>50</v>
      </c>
      <c r="D5" s="21">
        <v>659500</v>
      </c>
      <c r="E5" s="21"/>
      <c r="F5" s="21"/>
      <c r="G5" s="34" t="s">
        <v>38</v>
      </c>
      <c r="H5" s="2"/>
      <c r="I5" s="6"/>
      <c r="J5" s="6"/>
    </row>
    <row r="6" spans="1:10" ht="110.25" customHeight="1" x14ac:dyDescent="0.25">
      <c r="A6" s="53">
        <v>2</v>
      </c>
      <c r="B6" s="52" t="s">
        <v>12</v>
      </c>
      <c r="C6" s="65" t="s">
        <v>51</v>
      </c>
      <c r="D6" s="21">
        <v>11237486</v>
      </c>
      <c r="E6" s="8"/>
      <c r="F6" s="8"/>
      <c r="G6" s="34" t="s">
        <v>36</v>
      </c>
      <c r="H6" s="2"/>
      <c r="I6" s="6"/>
      <c r="J6" s="6"/>
    </row>
    <row r="7" spans="1:10" ht="84.75" customHeight="1" x14ac:dyDescent="0.25">
      <c r="A7" s="58"/>
      <c r="B7" s="57"/>
      <c r="C7" s="65" t="s">
        <v>34</v>
      </c>
      <c r="D7" s="21">
        <v>208266.62</v>
      </c>
      <c r="E7" s="8"/>
      <c r="F7" s="8"/>
      <c r="G7" s="34" t="s">
        <v>37</v>
      </c>
      <c r="H7" s="2"/>
      <c r="I7" s="6"/>
      <c r="J7" s="6"/>
    </row>
    <row r="8" spans="1:10" s="20" customFormat="1" x14ac:dyDescent="0.25">
      <c r="A8" s="54" t="s">
        <v>14</v>
      </c>
      <c r="B8" s="55"/>
      <c r="C8" s="56"/>
      <c r="D8" s="22">
        <f>SUM(D6:D7)</f>
        <v>11445752.619999999</v>
      </c>
      <c r="E8" s="22">
        <f>SUM(E6:E7)</f>
        <v>0</v>
      </c>
      <c r="F8" s="22">
        <f>SUM(F6:F7)</f>
        <v>0</v>
      </c>
      <c r="G8" s="23"/>
      <c r="H8" s="18"/>
      <c r="I8" s="19"/>
      <c r="J8" s="19"/>
    </row>
    <row r="9" spans="1:10" ht="29.25" customHeight="1" x14ac:dyDescent="0.25">
      <c r="A9" s="54" t="s">
        <v>20</v>
      </c>
      <c r="B9" s="55"/>
      <c r="C9" s="56"/>
      <c r="D9" s="11">
        <f>SUM(D5+D8)</f>
        <v>12105252.619999999</v>
      </c>
      <c r="E9" s="11">
        <f t="shared" ref="E9:F9" si="0">SUM(E5+E8)</f>
        <v>0</v>
      </c>
      <c r="F9" s="11">
        <f t="shared" si="0"/>
        <v>0</v>
      </c>
      <c r="G9" s="7"/>
      <c r="H9" s="2"/>
      <c r="I9" s="6"/>
      <c r="J9" s="6"/>
    </row>
    <row r="10" spans="1:10" s="13" customFormat="1" ht="24.75" customHeight="1" x14ac:dyDescent="0.25">
      <c r="A10" s="46" t="s">
        <v>15</v>
      </c>
      <c r="B10" s="47"/>
      <c r="C10" s="47"/>
      <c r="D10" s="47"/>
      <c r="E10" s="47"/>
      <c r="F10" s="47"/>
      <c r="G10" s="48"/>
      <c r="H10" s="12"/>
    </row>
    <row r="11" spans="1:10" s="13" customFormat="1" ht="98.25" customHeight="1" x14ac:dyDescent="0.25">
      <c r="A11" s="41">
        <v>1</v>
      </c>
      <c r="B11" s="49" t="s">
        <v>12</v>
      </c>
      <c r="C11" s="13" t="s">
        <v>48</v>
      </c>
      <c r="D11" s="21">
        <v>11237486</v>
      </c>
      <c r="E11" s="8"/>
      <c r="F11" s="8"/>
      <c r="G11" s="34" t="s">
        <v>36</v>
      </c>
      <c r="H11" s="12"/>
    </row>
    <row r="12" spans="1:10" s="13" customFormat="1" ht="85.5" customHeight="1" x14ac:dyDescent="0.25">
      <c r="A12" s="42"/>
      <c r="B12" s="50"/>
      <c r="C12" s="13" t="s">
        <v>49</v>
      </c>
      <c r="D12" s="21">
        <v>208266.62</v>
      </c>
      <c r="E12" s="8"/>
      <c r="F12" s="8"/>
      <c r="G12" s="34" t="s">
        <v>37</v>
      </c>
      <c r="H12" s="12"/>
      <c r="J12" s="12"/>
    </row>
    <row r="13" spans="1:10" s="13" customFormat="1" ht="57.75" customHeight="1" x14ac:dyDescent="0.25">
      <c r="A13" s="42"/>
      <c r="B13" s="50"/>
      <c r="C13" s="13" t="s">
        <v>44</v>
      </c>
      <c r="D13" s="21">
        <v>-23910.59</v>
      </c>
      <c r="E13" s="8"/>
      <c r="F13" s="8"/>
      <c r="G13" s="34" t="s">
        <v>39</v>
      </c>
      <c r="H13" s="12"/>
      <c r="J13" s="12"/>
    </row>
    <row r="14" spans="1:10" s="13" customFormat="1" ht="57.75" customHeight="1" x14ac:dyDescent="0.25">
      <c r="A14" s="42"/>
      <c r="B14" s="50"/>
      <c r="C14" s="13" t="s">
        <v>45</v>
      </c>
      <c r="D14" s="21">
        <v>3149626</v>
      </c>
      <c r="E14" s="8"/>
      <c r="F14" s="8"/>
      <c r="G14" s="39" t="s">
        <v>40</v>
      </c>
      <c r="H14" s="12"/>
      <c r="J14" s="12"/>
    </row>
    <row r="15" spans="1:10" s="13" customFormat="1" ht="45.75" customHeight="1" x14ac:dyDescent="0.25">
      <c r="A15" s="42"/>
      <c r="B15" s="50"/>
      <c r="C15" s="13" t="s">
        <v>35</v>
      </c>
      <c r="D15" s="21">
        <v>-2490126</v>
      </c>
      <c r="E15" s="8"/>
      <c r="F15" s="8"/>
      <c r="G15" s="40"/>
      <c r="H15" s="12"/>
      <c r="J15" s="12"/>
    </row>
    <row r="16" spans="1:10" s="11" customFormat="1" ht="27.75" customHeight="1" x14ac:dyDescent="0.25">
      <c r="A16" s="59" t="s">
        <v>14</v>
      </c>
      <c r="B16" s="59"/>
      <c r="C16" s="59"/>
      <c r="D16" s="11">
        <f>SUM(D11:D15)</f>
        <v>12081342.029999999</v>
      </c>
      <c r="E16" s="11">
        <f>SUM(E11:E15)</f>
        <v>0</v>
      </c>
      <c r="F16" s="11">
        <f>SUM(F11:F15)</f>
        <v>0</v>
      </c>
      <c r="G16" s="25"/>
      <c r="H16" s="14"/>
      <c r="J16" s="14"/>
    </row>
    <row r="17" spans="1:9" s="29" customFormat="1" ht="51.75" customHeight="1" x14ac:dyDescent="0.25">
      <c r="A17" s="41">
        <v>3</v>
      </c>
      <c r="B17" s="49" t="s">
        <v>23</v>
      </c>
      <c r="C17" s="13" t="s">
        <v>47</v>
      </c>
      <c r="D17" s="28">
        <v>40119.110999999997</v>
      </c>
      <c r="E17" s="8"/>
      <c r="F17" s="8"/>
      <c r="G17" s="39" t="s">
        <v>41</v>
      </c>
    </row>
    <row r="18" spans="1:9" s="29" customFormat="1" ht="64.5" customHeight="1" x14ac:dyDescent="0.25">
      <c r="A18" s="43"/>
      <c r="B18" s="51"/>
      <c r="C18" s="13" t="s">
        <v>33</v>
      </c>
      <c r="D18" s="28">
        <v>-40119.110999999997</v>
      </c>
      <c r="E18" s="8"/>
      <c r="F18" s="8"/>
      <c r="G18" s="40"/>
    </row>
    <row r="19" spans="1:9" s="29" customFormat="1" ht="25.5" customHeight="1" x14ac:dyDescent="0.25">
      <c r="A19" s="46" t="s">
        <v>24</v>
      </c>
      <c r="B19" s="47"/>
      <c r="C19" s="48"/>
      <c r="D19" s="11">
        <f>SUM(D17:D18)</f>
        <v>0</v>
      </c>
      <c r="E19" s="11">
        <f>SUM(E17:E18)</f>
        <v>0</v>
      </c>
      <c r="F19" s="11">
        <f>SUM(F17:F18)</f>
        <v>0</v>
      </c>
      <c r="G19" s="24"/>
    </row>
    <row r="20" spans="1:9" s="29" customFormat="1" ht="33.75" customHeight="1" x14ac:dyDescent="0.25">
      <c r="A20" s="38">
        <v>4</v>
      </c>
      <c r="B20" s="37" t="s">
        <v>25</v>
      </c>
      <c r="C20" s="29" t="s">
        <v>31</v>
      </c>
      <c r="D20" s="28">
        <v>-15592.5</v>
      </c>
      <c r="E20" s="8"/>
      <c r="F20" s="8"/>
      <c r="G20" s="39" t="s">
        <v>42</v>
      </c>
    </row>
    <row r="21" spans="1:9" s="29" customFormat="1" ht="27" customHeight="1" x14ac:dyDescent="0.25">
      <c r="A21" s="46" t="s">
        <v>26</v>
      </c>
      <c r="B21" s="47"/>
      <c r="C21" s="48"/>
      <c r="D21" s="11">
        <f>SUM(D20:D20)</f>
        <v>-15592.5</v>
      </c>
      <c r="E21" s="11">
        <f>SUM(E20:E20)</f>
        <v>0</v>
      </c>
      <c r="F21" s="11">
        <f>SUM(F20:F20)</f>
        <v>0</v>
      </c>
      <c r="G21" s="64"/>
    </row>
    <row r="22" spans="1:9" s="29" customFormat="1" ht="46.5" customHeight="1" x14ac:dyDescent="0.25">
      <c r="A22" s="38">
        <v>5</v>
      </c>
      <c r="B22" s="37" t="s">
        <v>27</v>
      </c>
      <c r="C22" s="29" t="s">
        <v>31</v>
      </c>
      <c r="D22" s="28">
        <v>15592.5</v>
      </c>
      <c r="E22" s="8"/>
      <c r="F22" s="8"/>
      <c r="G22" s="64"/>
    </row>
    <row r="23" spans="1:9" s="29" customFormat="1" ht="27" customHeight="1" x14ac:dyDescent="0.25">
      <c r="A23" s="46" t="s">
        <v>28</v>
      </c>
      <c r="B23" s="47"/>
      <c r="C23" s="48"/>
      <c r="D23" s="11">
        <f>SUM(D22:D22)</f>
        <v>15592.5</v>
      </c>
      <c r="E23" s="11">
        <f>SUM(E22:E22)</f>
        <v>0</v>
      </c>
      <c r="F23" s="11">
        <f>SUM(F22:F22)</f>
        <v>0</v>
      </c>
      <c r="G23" s="40"/>
    </row>
    <row r="24" spans="1:9" s="29" customFormat="1" ht="55.5" customHeight="1" x14ac:dyDescent="0.25">
      <c r="A24" s="41">
        <v>6</v>
      </c>
      <c r="B24" s="44" t="s">
        <v>29</v>
      </c>
      <c r="C24" s="13" t="s">
        <v>32</v>
      </c>
      <c r="D24" s="21">
        <f>46900+20000</f>
        <v>66900</v>
      </c>
      <c r="E24" s="8"/>
      <c r="F24" s="8"/>
      <c r="G24" s="39" t="s">
        <v>43</v>
      </c>
    </row>
    <row r="25" spans="1:9" s="29" customFormat="1" ht="27.75" customHeight="1" x14ac:dyDescent="0.25">
      <c r="A25" s="42"/>
      <c r="B25" s="45"/>
      <c r="C25" s="13" t="s">
        <v>46</v>
      </c>
      <c r="D25" s="27">
        <v>-36169.56</v>
      </c>
      <c r="E25" s="8"/>
      <c r="F25" s="8"/>
      <c r="G25" s="40"/>
    </row>
    <row r="26" spans="1:9" s="29" customFormat="1" ht="24.75" customHeight="1" x14ac:dyDescent="0.25">
      <c r="A26" s="46" t="s">
        <v>30</v>
      </c>
      <c r="B26" s="47"/>
      <c r="C26" s="48"/>
      <c r="D26" s="11">
        <f>SUM(D24:D25)</f>
        <v>30730.440000000002</v>
      </c>
      <c r="E26" s="11">
        <f>SUM(E24:E25)</f>
        <v>0</v>
      </c>
      <c r="F26" s="11">
        <f>SUM(F24:F25)</f>
        <v>0</v>
      </c>
      <c r="G26" s="24"/>
    </row>
    <row r="27" spans="1:9" ht="21.75" customHeight="1" x14ac:dyDescent="0.25">
      <c r="A27" s="59" t="s">
        <v>9</v>
      </c>
      <c r="B27" s="59"/>
      <c r="C27" s="59"/>
      <c r="D27" s="11">
        <f>SUM(D26,D23,D21,D19,D16,)</f>
        <v>12112072.469999999</v>
      </c>
      <c r="E27" s="11">
        <f>SUM(E26,E23,E21,E19,E16,)</f>
        <v>0</v>
      </c>
      <c r="F27" s="11">
        <f>SUM(F26,F23,F21,F19,F16,)</f>
        <v>0</v>
      </c>
      <c r="G27" s="13"/>
      <c r="H27" s="15"/>
      <c r="I27" s="15"/>
    </row>
    <row r="28" spans="1:9" ht="45" customHeight="1" x14ac:dyDescent="0.25">
      <c r="A28" s="1"/>
      <c r="B28" s="31" t="s">
        <v>4</v>
      </c>
      <c r="C28" s="30" t="s">
        <v>0</v>
      </c>
      <c r="D28" s="26" t="s">
        <v>1</v>
      </c>
      <c r="E28" s="26"/>
      <c r="F28" s="26"/>
      <c r="G28" s="30" t="s">
        <v>2</v>
      </c>
    </row>
    <row r="29" spans="1:9" ht="21" customHeight="1" x14ac:dyDescent="0.25">
      <c r="A29" s="1"/>
      <c r="B29" s="60" t="s">
        <v>10</v>
      </c>
      <c r="C29" s="60"/>
      <c r="D29" s="60"/>
      <c r="E29" s="60"/>
      <c r="F29" s="60"/>
      <c r="G29" s="60"/>
    </row>
    <row r="30" spans="1:9" x14ac:dyDescent="0.25">
      <c r="A30" s="1"/>
      <c r="B30" s="17">
        <v>2022</v>
      </c>
      <c r="C30" s="32">
        <v>3007672521.8600001</v>
      </c>
      <c r="D30" s="13">
        <f>SUM(D9)</f>
        <v>12105252.619999999</v>
      </c>
      <c r="E30" s="13"/>
      <c r="F30" s="13"/>
      <c r="G30" s="13">
        <f>SUM(C30+D30)</f>
        <v>3019777774.48</v>
      </c>
    </row>
    <row r="31" spans="1:9" x14ac:dyDescent="0.25">
      <c r="A31" s="1"/>
      <c r="B31" s="17">
        <v>2023</v>
      </c>
      <c r="C31" s="32">
        <v>1424533285.6199999</v>
      </c>
      <c r="D31" s="13">
        <f>SUM(E9)</f>
        <v>0</v>
      </c>
      <c r="E31" s="13"/>
      <c r="F31" s="13"/>
      <c r="G31" s="13">
        <f t="shared" ref="G31:G32" si="1">SUM(C31+D31)</f>
        <v>1424533285.6199999</v>
      </c>
    </row>
    <row r="32" spans="1:9" x14ac:dyDescent="0.25">
      <c r="A32" s="1"/>
      <c r="B32" s="17">
        <v>2024</v>
      </c>
      <c r="C32" s="32">
        <v>1960194464.8800001</v>
      </c>
      <c r="D32" s="13">
        <f>SUM(F9)</f>
        <v>0</v>
      </c>
      <c r="E32" s="13"/>
      <c r="F32" s="13"/>
      <c r="G32" s="13">
        <f t="shared" si="1"/>
        <v>1960194464.8800001</v>
      </c>
    </row>
    <row r="33" spans="1:8" ht="21" customHeight="1" x14ac:dyDescent="0.25">
      <c r="A33" s="1"/>
      <c r="B33" s="46" t="s">
        <v>11</v>
      </c>
      <c r="C33" s="47"/>
      <c r="D33" s="47"/>
      <c r="E33" s="47"/>
      <c r="F33" s="47"/>
      <c r="G33" s="48"/>
    </row>
    <row r="34" spans="1:8" x14ac:dyDescent="0.25">
      <c r="A34" s="1"/>
      <c r="B34" s="17">
        <v>2022</v>
      </c>
      <c r="C34" s="32">
        <v>3064944316.0500002</v>
      </c>
      <c r="D34" s="13">
        <f>SUM(D27)</f>
        <v>12112072.469999999</v>
      </c>
      <c r="E34" s="13"/>
      <c r="F34" s="13"/>
      <c r="G34" s="13">
        <f>SUM(C34+D34)</f>
        <v>3077056388.52</v>
      </c>
    </row>
    <row r="35" spans="1:8" x14ac:dyDescent="0.25">
      <c r="A35" s="1"/>
      <c r="B35" s="17">
        <v>2023</v>
      </c>
      <c r="C35" s="32">
        <v>1424533285.6199999</v>
      </c>
      <c r="D35" s="13">
        <f>SUM(E27)</f>
        <v>0</v>
      </c>
      <c r="E35" s="13"/>
      <c r="F35" s="13"/>
      <c r="G35" s="13">
        <f t="shared" ref="G35:G36" si="2">SUM(C35+D35)</f>
        <v>1424533285.6199999</v>
      </c>
    </row>
    <row r="36" spans="1:8" x14ac:dyDescent="0.25">
      <c r="A36" s="1"/>
      <c r="B36" s="17">
        <v>2024</v>
      </c>
      <c r="C36" s="32">
        <v>1960194464.8800001</v>
      </c>
      <c r="D36" s="13">
        <f>SUM(F27)</f>
        <v>0</v>
      </c>
      <c r="E36" s="13"/>
      <c r="F36" s="13"/>
      <c r="G36" s="13">
        <f t="shared" si="2"/>
        <v>1960194464.8800001</v>
      </c>
    </row>
    <row r="37" spans="1:8" ht="23.25" customHeight="1" x14ac:dyDescent="0.25">
      <c r="A37" s="1"/>
      <c r="B37" s="46" t="s">
        <v>3</v>
      </c>
      <c r="C37" s="47"/>
      <c r="D37" s="47"/>
      <c r="E37" s="47"/>
      <c r="F37" s="47"/>
      <c r="G37" s="48"/>
    </row>
    <row r="38" spans="1:8" x14ac:dyDescent="0.25">
      <c r="A38" s="1"/>
      <c r="B38" s="17">
        <v>2022</v>
      </c>
      <c r="C38" s="33">
        <f>C30-C34</f>
        <v>-57271794.190000057</v>
      </c>
      <c r="D38" s="13">
        <f>SUM(D30-D34)</f>
        <v>-6819.8499999996275</v>
      </c>
      <c r="E38" s="13"/>
      <c r="F38" s="13"/>
      <c r="G38" s="13">
        <f>G30-G34</f>
        <v>-57278614.039999962</v>
      </c>
      <c r="H38" s="15"/>
    </row>
    <row r="39" spans="1:8" x14ac:dyDescent="0.25">
      <c r="A39" s="1"/>
      <c r="B39" s="17">
        <v>2023</v>
      </c>
      <c r="C39" s="33">
        <f>C31-C35</f>
        <v>0</v>
      </c>
      <c r="D39" s="13">
        <f>SUM(D31-D35)</f>
        <v>0</v>
      </c>
      <c r="E39" s="13"/>
      <c r="F39" s="13"/>
      <c r="G39" s="13">
        <f t="shared" ref="G39:G40" si="3">SUM(C39+D39)</f>
        <v>0</v>
      </c>
    </row>
    <row r="40" spans="1:8" x14ac:dyDescent="0.25">
      <c r="A40" s="1"/>
      <c r="B40" s="17">
        <v>2024</v>
      </c>
      <c r="C40" s="33">
        <f>C32-C36</f>
        <v>0</v>
      </c>
      <c r="D40" s="13">
        <f t="shared" ref="D40" si="4">SUM(D32-D36)</f>
        <v>0</v>
      </c>
      <c r="E40" s="13"/>
      <c r="F40" s="13"/>
      <c r="G40" s="13">
        <f t="shared" si="3"/>
        <v>0</v>
      </c>
    </row>
    <row r="41" spans="1:8" x14ac:dyDescent="0.25">
      <c r="D41" s="15"/>
      <c r="G41" s="15"/>
    </row>
  </sheetData>
  <mergeCells count="27">
    <mergeCell ref="A1:G1"/>
    <mergeCell ref="A2:G2"/>
    <mergeCell ref="A10:G10"/>
    <mergeCell ref="A4:G4"/>
    <mergeCell ref="A9:C9"/>
    <mergeCell ref="A8:C8"/>
    <mergeCell ref="A16:C16"/>
    <mergeCell ref="B37:G37"/>
    <mergeCell ref="A27:C27"/>
    <mergeCell ref="B29:G29"/>
    <mergeCell ref="B33:G33"/>
    <mergeCell ref="B17:B18"/>
    <mergeCell ref="A17:A18"/>
    <mergeCell ref="A19:C19"/>
    <mergeCell ref="G17:G18"/>
    <mergeCell ref="B6:B7"/>
    <mergeCell ref="B11:B15"/>
    <mergeCell ref="A11:A15"/>
    <mergeCell ref="A6:A7"/>
    <mergeCell ref="G14:G15"/>
    <mergeCell ref="G20:G23"/>
    <mergeCell ref="A21:C21"/>
    <mergeCell ref="A23:C23"/>
    <mergeCell ref="G24:G25"/>
    <mergeCell ref="A24:A25"/>
    <mergeCell ref="B24:B25"/>
    <mergeCell ref="A26:C26"/>
  </mergeCells>
  <pageMargins left="0.9055118110236221" right="0.39370078740157483" top="0.59055118110236227" bottom="0.39370078740157483" header="0.31496062992125984" footer="0.31496062992125984"/>
  <pageSetup paperSize="9" scale="66" firstPageNumber="2" fitToHeight="0" orientation="portrait" useFirstPageNumber="1" r:id="rId1"/>
  <headerFooter>
    <oddHeader xml:space="preserve">&amp;C&amp;P
</oddHeader>
  </headerFooter>
  <rowBreaks count="1" manualBreakCount="1">
    <brk id="1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апрель очер. 2022</vt:lpstr>
      <vt:lpstr>'апрель очер.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2022-05-17T12:53:11Z</dcterms:modified>
</cp:coreProperties>
</file>