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25" windowWidth="14805" windowHeight="6990"/>
  </bookViews>
  <sheets>
    <sheet name="ФЕВРАЛЬ 2022" sheetId="8" r:id="rId1"/>
  </sheets>
  <definedNames>
    <definedName name="_xlnm.Print_Area" localSheetId="0">'ФЕВРАЛЬ 2022'!$A$1:$G$57</definedName>
  </definedNames>
  <calcPr calcId="145621"/>
</workbook>
</file>

<file path=xl/calcChain.xml><?xml version="1.0" encoding="utf-8"?>
<calcChain xmlns="http://schemas.openxmlformats.org/spreadsheetml/2006/main">
  <c r="E31" i="8" l="1"/>
  <c r="F31" i="8"/>
  <c r="E35" i="8"/>
  <c r="F35" i="8"/>
  <c r="D35" i="8"/>
  <c r="D31" i="8"/>
  <c r="D39" i="8" l="1"/>
  <c r="E39" i="8"/>
  <c r="F39" i="8"/>
  <c r="D21" i="8"/>
  <c r="E7" i="8" l="1"/>
  <c r="F7" i="8"/>
  <c r="D7" i="8"/>
  <c r="E28" i="8" l="1"/>
  <c r="F28" i="8"/>
  <c r="D28" i="8"/>
  <c r="D13" i="8"/>
  <c r="F40" i="8" l="1"/>
  <c r="E13" i="8"/>
  <c r="F13" i="8"/>
  <c r="E21" i="8"/>
  <c r="F21" i="8"/>
  <c r="E40" i="8" l="1"/>
  <c r="D40" i="8"/>
  <c r="D41" i="8" s="1"/>
  <c r="D55" i="8" s="1"/>
  <c r="H55" i="8" s="1"/>
  <c r="D47" i="8"/>
  <c r="D52" i="8" l="1"/>
  <c r="D53" i="8"/>
  <c r="D51" i="8" l="1"/>
  <c r="D57" i="8"/>
  <c r="C57" i="8"/>
  <c r="C56" i="8"/>
  <c r="C55" i="8"/>
  <c r="G53" i="8"/>
  <c r="G49" i="8"/>
  <c r="G48" i="8"/>
  <c r="G47" i="8" l="1"/>
  <c r="G57" i="8"/>
  <c r="D56" i="8" l="1"/>
  <c r="G56" i="8" s="1"/>
  <c r="G51" i="8"/>
  <c r="G55" i="8" s="1"/>
  <c r="G52" i="8"/>
</calcChain>
</file>

<file path=xl/sharedStrings.xml><?xml version="1.0" encoding="utf-8"?>
<sst xmlns="http://schemas.openxmlformats.org/spreadsheetml/2006/main" count="81" uniqueCount="77">
  <si>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</si>
  <si>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</si>
  <si>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</si>
  <si>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</si>
  <si>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</si>
  <si>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</si>
  <si>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</si>
  <si>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</si>
  <si>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</si>
  <si>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</si>
  <si>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</si>
  <si>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</si>
  <si>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</si>
  <si>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</si>
  <si>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</si>
  <si>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</si>
  <si>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</si>
  <si>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</si>
  <si>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Итого по 961:</t>
  </si>
  <si>
    <t>Комитет по ФК и спорту</t>
  </si>
  <si>
    <t>Итого по 958:</t>
  </si>
  <si>
    <t>Комитет по культуре и туризму</t>
  </si>
  <si>
    <t>Итого по 951:</t>
  </si>
  <si>
    <t>Итого по 969:</t>
  </si>
  <si>
    <t>Администрация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</si>
  <si>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</si>
  <si>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</si>
  <si>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</si>
  <si>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>1201.5410400210.200</t>
  </si>
  <si>
    <t>Изменение структуры источников финансирования дефицита</t>
  </si>
  <si>
    <t xml:space="preserve">Наименова- ние ГАДБ/ ГРБС </t>
  </si>
  <si>
    <t>20225497040000150</t>
  </si>
  <si>
    <t>20229999040000150</t>
  </si>
  <si>
    <t>Управление образования</t>
  </si>
  <si>
    <t>Итого по 953:</t>
  </si>
  <si>
    <t xml:space="preserve">Перераспределение бюджетных ассигнований в связи с необходимостю оплаты транспортного налога за 4 квартал 2021 года.  </t>
  </si>
  <si>
    <t>Выделение бюджетных ассигнований в связи с необходимостью корректировки результатов инженерно-геологических изысканий по строительству жилых домов в рамках переселения граждан из аварийного жилья</t>
  </si>
  <si>
    <t>Выделение бюджетных ассигнований в связи с необходимостью получения заключения по ПСД на строительство начальной школы</t>
  </si>
  <si>
    <t xml:space="preserve">Перераспределение бюджетных ассигнований в связи с необходимостью проверки достоверности сметной стоимости работ в рамках подготовки заявки на предоставление межбюджетного трансферта из дорожного фонда Ивановской области </t>
  </si>
  <si>
    <t>Перераспределение бюджетных ассигнований в связи  уточнением расходов на обеспечение деятельности развития футбола  (уточнение КБК)</t>
  </si>
  <si>
    <t>Центр по обеспе-чению деятель-ности ОМСУ</t>
  </si>
  <si>
    <t>Перераспределение бюджетных ассигнований в связи с необходимостью выделения средств на обеспечение мероприятий, связанных с профилактикой и устранением последствий распространения коронавирусной инфекции за счет расходов по деятельности администрации</t>
  </si>
  <si>
    <t xml:space="preserve">Перераспределение бюджетных ассигнований в связи с необходимостью соблюдения условий софинансирования к областным средствам </t>
  </si>
  <si>
    <t>Выделение бюджетных ассигнований за счет средств областного бюджета  на предоставление социальных выплат молодым семьям на приобретение (строительство) жилого помещения</t>
  </si>
  <si>
    <t>Выделение бюджетных ассигнований за счет средств областного бюджета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 в том числе рефинансированному)</t>
  </si>
  <si>
    <t>0113.5410800650.100</t>
  </si>
  <si>
    <t>0113.5410800650.200</t>
  </si>
  <si>
    <t>0113.5410800650.800</t>
  </si>
  <si>
    <t>0709.4160200360.200</t>
  </si>
  <si>
    <t>0709.4160200360.800</t>
  </si>
  <si>
    <t>0501.8090015090.400</t>
  </si>
  <si>
    <t>0702.8090015090.400</t>
  </si>
  <si>
    <t>0409.4620111660.600</t>
  </si>
  <si>
    <t>0409.4610100160.600</t>
  </si>
  <si>
    <t>1105.4330100360.800</t>
  </si>
  <si>
    <t>1105.4330100360.200</t>
  </si>
  <si>
    <t>1102.4320111800.600</t>
  </si>
  <si>
    <t>0703.4170311800.600</t>
  </si>
  <si>
    <t>1102.4320110030.600</t>
  </si>
  <si>
    <t>0703.4170210030.600</t>
  </si>
  <si>
    <t>0113.8090011730.200</t>
  </si>
  <si>
    <t>0501.4510110550.200</t>
  </si>
  <si>
    <t>1003.45201S3100.300</t>
  </si>
  <si>
    <t>1003.45401L4970.300</t>
  </si>
  <si>
    <t xml:space="preserve">В соответствии с корректировкой программы муниципальных заимствований верхний предел муниципального долга  составит:
на 01.01.2023 – 193 091 100  рублей
на 01.01.2024 – 193 091 100  рублей
на 01.01.2025 – 193 091 100  рублей
</t>
  </si>
  <si>
    <t>0801.4210100680.600</t>
  </si>
  <si>
    <t>0709.4160100090.200</t>
  </si>
  <si>
    <t xml:space="preserve">Распределение субсидии из областного бюджета на предоставление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
</t>
  </si>
  <si>
    <t xml:space="preserve">Перераспределение бюджетных ассигнований в связи с необходимостью оплаты оплаты транспортного налога за 4 квартал 2021 года. </t>
  </si>
  <si>
    <t xml:space="preserve">Перераспределение бюджетных ассигнований в связи с необходимостью оплаты счета на приобретение ГСМ в январе 2022 года </t>
  </si>
  <si>
    <t>Распределение субсидии из областного бюджета на предоставление социальных выплат молодым семьям на приобретение (строительство) жилого помещения</t>
  </si>
  <si>
    <t>Перераспределение бюджетных ассигнований в связи с укоплектованием штата учреждения,  необходимостью  оплаты ГСМ за январь (перераспределение между КБК)</t>
  </si>
  <si>
    <t>Перераспределение бюджетных ассигнований в связи с необходимостью оплаты госпошлины и транспортного налога за 4 квартал 2021 года</t>
  </si>
  <si>
    <t>0804.4240100360.100</t>
  </si>
  <si>
    <t>Перераспределение бюджетных ассигнований в связи с необходимостью возмещения средств на оплату госпошлины</t>
  </si>
  <si>
    <t>Перераспределение бюджетных ассигнований с Управления образования</t>
  </si>
  <si>
    <t>Перераспределение бюджетных ассигнований Комитету по культуре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</si>
</sst>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7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view="pageBreakPreview" topLeftCell="A25" zoomScale="90" zoomScaleNormal="100" zoomScaleSheetLayoutView="90" workbookViewId="0">
      <selection activeCell="F16" sqref="F16"/>
    </sheetView>
  </sheetViews>
  <sheetFormatPr defaultRowHeight="15.75" x14ac:dyDescent="0.25"/>
  <cols>
    <col min="1" max="1" width="6.42578125" style="4" customWidth="1"/>
    <col min="2" max="2" width="14.140625" style="41" customWidth="1"/>
    <col min="3" max="3" width="22.5703125" style="2" customWidth="1"/>
    <col min="4" max="4" width="18.5703125" style="4" customWidth="1"/>
    <col min="5" max="6" width="14.7109375" style="4" customWidth="1"/>
    <col min="7" max="7" width="42.85546875" style="4" customWidth="1"/>
    <col min="8" max="9" width="19.7109375" style="4" customWidth="1"/>
    <col min="10" max="16384" width="9.140625" style="4"/>
  </cols>
  <sheetData>
    <row r="1" spans="1:10" ht="96.75" customHeight="1" x14ac:dyDescent="0.25">
      <c r="A1" s="55" t="s">
        <v>25</v>
      </c>
      <c r="B1" s="55"/>
      <c r="C1" s="55"/>
      <c r="D1" s="55"/>
      <c r="E1" s="55"/>
      <c r="F1" s="55"/>
      <c r="G1" s="55"/>
      <c r="H1" s="3"/>
      <c r="I1" s="3"/>
      <c r="J1" s="3"/>
    </row>
    <row r="2" spans="1:10" ht="24" customHeight="1" x14ac:dyDescent="0.25">
      <c r="A2" s="56" t="s">
        <v>8</v>
      </c>
      <c r="B2" s="56"/>
      <c r="C2" s="56"/>
      <c r="D2" s="56"/>
      <c r="E2" s="56"/>
      <c r="F2" s="56"/>
      <c r="G2" s="57"/>
      <c r="H2" s="5"/>
      <c r="I2" s="6"/>
      <c r="J2" s="6"/>
    </row>
    <row r="3" spans="1:10" s="10" customFormat="1" ht="57" customHeight="1" x14ac:dyDescent="0.25">
      <c r="A3" s="7" t="s">
        <v>5</v>
      </c>
      <c r="B3" s="8" t="s">
        <v>30</v>
      </c>
      <c r="C3" s="1" t="s">
        <v>7</v>
      </c>
      <c r="D3" s="1" t="s">
        <v>13</v>
      </c>
      <c r="E3" s="1" t="s">
        <v>16</v>
      </c>
      <c r="F3" s="7" t="s">
        <v>26</v>
      </c>
      <c r="G3" s="7" t="s">
        <v>6</v>
      </c>
      <c r="H3" s="9"/>
      <c r="I3" s="6"/>
      <c r="J3" s="6"/>
    </row>
    <row r="4" spans="1:10" ht="27.75" customHeight="1" x14ac:dyDescent="0.25">
      <c r="A4" s="58" t="s">
        <v>17</v>
      </c>
      <c r="B4" s="59"/>
      <c r="C4" s="59"/>
      <c r="D4" s="59"/>
      <c r="E4" s="59"/>
      <c r="F4" s="59"/>
      <c r="G4" s="60"/>
      <c r="H4" s="2"/>
      <c r="I4" s="6"/>
      <c r="J4" s="6"/>
    </row>
    <row r="5" spans="1:10" ht="81" customHeight="1" x14ac:dyDescent="0.25">
      <c r="A5" s="7">
        <v>1</v>
      </c>
      <c r="B5" s="11" t="s">
        <v>12</v>
      </c>
      <c r="C5" s="12" t="s">
        <v>31</v>
      </c>
      <c r="D5" s="8">
        <v>4748771.6900000004</v>
      </c>
      <c r="E5" s="8"/>
      <c r="F5" s="8"/>
      <c r="G5" s="13" t="s">
        <v>70</v>
      </c>
      <c r="H5" s="2"/>
      <c r="I5" s="6"/>
      <c r="J5" s="6"/>
    </row>
    <row r="6" spans="1:10" ht="138.75" customHeight="1" x14ac:dyDescent="0.25">
      <c r="A6" s="14">
        <v>2</v>
      </c>
      <c r="B6" s="15" t="s">
        <v>12</v>
      </c>
      <c r="C6" s="12" t="s">
        <v>32</v>
      </c>
      <c r="D6" s="8">
        <v>2418291.12</v>
      </c>
      <c r="E6" s="8"/>
      <c r="F6" s="8"/>
      <c r="G6" s="13" t="s">
        <v>67</v>
      </c>
      <c r="H6" s="2"/>
      <c r="I6" s="6"/>
      <c r="J6" s="6"/>
    </row>
    <row r="7" spans="1:10" ht="29.25" customHeight="1" x14ac:dyDescent="0.25">
      <c r="A7" s="58" t="s">
        <v>27</v>
      </c>
      <c r="B7" s="59"/>
      <c r="C7" s="60"/>
      <c r="D7" s="16">
        <f>SUM(D5:D6)</f>
        <v>7167062.8100000005</v>
      </c>
      <c r="E7" s="16">
        <f t="shared" ref="E7:F7" si="0">SUM(E5:E6)</f>
        <v>0</v>
      </c>
      <c r="F7" s="16">
        <f t="shared" si="0"/>
        <v>0</v>
      </c>
      <c r="G7" s="7"/>
      <c r="H7" s="2"/>
      <c r="I7" s="6"/>
      <c r="J7" s="6"/>
    </row>
    <row r="8" spans="1:10" s="18" customFormat="1" ht="24.75" customHeight="1" x14ac:dyDescent="0.25">
      <c r="A8" s="53" t="s">
        <v>15</v>
      </c>
      <c r="B8" s="53"/>
      <c r="C8" s="53"/>
      <c r="D8" s="53"/>
      <c r="E8" s="53"/>
      <c r="F8" s="53"/>
      <c r="G8" s="53"/>
      <c r="H8" s="17"/>
    </row>
    <row r="9" spans="1:10" s="18" customFormat="1" ht="113.25" customHeight="1" x14ac:dyDescent="0.25">
      <c r="A9" s="42">
        <v>1</v>
      </c>
      <c r="B9" s="50" t="s">
        <v>12</v>
      </c>
      <c r="C9" s="8" t="s">
        <v>50</v>
      </c>
      <c r="D9" s="18">
        <v>150000</v>
      </c>
      <c r="E9" s="8"/>
      <c r="F9" s="8"/>
      <c r="G9" s="19" t="s">
        <v>36</v>
      </c>
      <c r="H9" s="17"/>
    </row>
    <row r="10" spans="1:10" s="18" customFormat="1" ht="80.25" customHeight="1" x14ac:dyDescent="0.25">
      <c r="A10" s="43"/>
      <c r="B10" s="51"/>
      <c r="C10" s="8" t="s">
        <v>51</v>
      </c>
      <c r="D10" s="8">
        <v>100000</v>
      </c>
      <c r="E10" s="1"/>
      <c r="F10" s="7"/>
      <c r="G10" s="19" t="s">
        <v>37</v>
      </c>
      <c r="H10" s="17"/>
      <c r="J10" s="17"/>
    </row>
    <row r="11" spans="1:10" s="18" customFormat="1" ht="66.75" customHeight="1" x14ac:dyDescent="0.25">
      <c r="A11" s="43"/>
      <c r="B11" s="51"/>
      <c r="C11" s="20" t="s">
        <v>52</v>
      </c>
      <c r="D11" s="8">
        <v>110000</v>
      </c>
      <c r="E11" s="1"/>
      <c r="F11" s="7"/>
      <c r="G11" s="48" t="s">
        <v>38</v>
      </c>
      <c r="H11" s="17"/>
      <c r="J11" s="17"/>
    </row>
    <row r="12" spans="1:10" s="18" customFormat="1" ht="66.75" customHeight="1" x14ac:dyDescent="0.25">
      <c r="A12" s="44"/>
      <c r="B12" s="52"/>
      <c r="C12" s="20" t="s">
        <v>53</v>
      </c>
      <c r="D12" s="8">
        <v>-110000</v>
      </c>
      <c r="E12" s="1"/>
      <c r="F12" s="7"/>
      <c r="G12" s="49"/>
      <c r="H12" s="17"/>
      <c r="J12" s="17"/>
    </row>
    <row r="13" spans="1:10" s="16" customFormat="1" ht="27.75" customHeight="1" x14ac:dyDescent="0.25">
      <c r="A13" s="53" t="s">
        <v>14</v>
      </c>
      <c r="B13" s="53"/>
      <c r="C13" s="53"/>
      <c r="D13" s="16">
        <f>SUM(D9:D12)</f>
        <v>250000</v>
      </c>
      <c r="E13" s="16">
        <f>SUM(E9:E11)</f>
        <v>0</v>
      </c>
      <c r="F13" s="16">
        <f>SUM(F9:F11)</f>
        <v>0</v>
      </c>
      <c r="G13" s="21"/>
      <c r="H13" s="22"/>
      <c r="J13" s="22"/>
    </row>
    <row r="14" spans="1:10" s="18" customFormat="1" ht="77.25" customHeight="1" x14ac:dyDescent="0.25">
      <c r="A14" s="42">
        <v>2</v>
      </c>
      <c r="B14" s="50" t="s">
        <v>24</v>
      </c>
      <c r="C14" s="20" t="s">
        <v>60</v>
      </c>
      <c r="D14" s="18">
        <v>100000</v>
      </c>
      <c r="E14" s="8"/>
      <c r="F14" s="8"/>
      <c r="G14" s="48" t="s">
        <v>41</v>
      </c>
      <c r="H14" s="17"/>
      <c r="J14" s="17"/>
    </row>
    <row r="15" spans="1:10" s="18" customFormat="1" ht="77.25" customHeight="1" x14ac:dyDescent="0.25">
      <c r="A15" s="43"/>
      <c r="B15" s="51"/>
      <c r="C15" s="20" t="s">
        <v>28</v>
      </c>
      <c r="D15" s="18">
        <v>-100000</v>
      </c>
      <c r="E15" s="8"/>
      <c r="F15" s="8"/>
      <c r="G15" s="49"/>
      <c r="H15" s="17"/>
      <c r="J15" s="17"/>
    </row>
    <row r="16" spans="1:10" s="18" customFormat="1" ht="44.25" customHeight="1" x14ac:dyDescent="0.25">
      <c r="A16" s="43"/>
      <c r="B16" s="51"/>
      <c r="C16" s="8" t="s">
        <v>61</v>
      </c>
      <c r="D16" s="18">
        <v>-211866.79</v>
      </c>
      <c r="E16" s="8"/>
      <c r="F16" s="8"/>
      <c r="G16" s="73" t="s">
        <v>42</v>
      </c>
      <c r="H16" s="17"/>
      <c r="J16" s="17"/>
    </row>
    <row r="17" spans="1:10" s="18" customFormat="1" ht="44.25" customHeight="1" x14ac:dyDescent="0.25">
      <c r="A17" s="43"/>
      <c r="B17" s="51"/>
      <c r="C17" s="8" t="s">
        <v>62</v>
      </c>
      <c r="D17" s="18">
        <v>127278.48</v>
      </c>
      <c r="E17" s="8"/>
      <c r="F17" s="8"/>
      <c r="G17" s="73"/>
      <c r="H17" s="17"/>
      <c r="J17" s="17"/>
    </row>
    <row r="18" spans="1:10" s="18" customFormat="1" ht="44.25" customHeight="1" x14ac:dyDescent="0.25">
      <c r="A18" s="43"/>
      <c r="B18" s="51"/>
      <c r="C18" s="8" t="s">
        <v>63</v>
      </c>
      <c r="D18" s="18">
        <v>84588.31</v>
      </c>
      <c r="E18" s="8"/>
      <c r="F18" s="8"/>
      <c r="G18" s="73"/>
      <c r="H18" s="17"/>
      <c r="J18" s="17"/>
    </row>
    <row r="19" spans="1:10" s="18" customFormat="1" ht="106.5" customHeight="1" x14ac:dyDescent="0.25">
      <c r="A19" s="43"/>
      <c r="B19" s="51"/>
      <c r="C19" s="8" t="s">
        <v>63</v>
      </c>
      <c r="D19" s="18">
        <v>4748771.6900000004</v>
      </c>
      <c r="E19" s="8"/>
      <c r="F19" s="8"/>
      <c r="G19" s="19" t="s">
        <v>43</v>
      </c>
      <c r="H19" s="17"/>
      <c r="J19" s="17"/>
    </row>
    <row r="20" spans="1:10" s="18" customFormat="1" ht="152.25" customHeight="1" x14ac:dyDescent="0.25">
      <c r="A20" s="43"/>
      <c r="B20" s="51"/>
      <c r="C20" s="8" t="s">
        <v>62</v>
      </c>
      <c r="D20" s="18">
        <v>2418291.12</v>
      </c>
      <c r="E20" s="8"/>
      <c r="F20" s="8"/>
      <c r="G20" s="19" t="s">
        <v>44</v>
      </c>
      <c r="H20" s="17"/>
      <c r="J20" s="17"/>
    </row>
    <row r="21" spans="1:10" s="16" customFormat="1" ht="27" customHeight="1" x14ac:dyDescent="0.25">
      <c r="A21" s="53" t="s">
        <v>18</v>
      </c>
      <c r="B21" s="53"/>
      <c r="C21" s="53"/>
      <c r="D21" s="24">
        <f>SUM(D14:D20)</f>
        <v>7167062.8100000005</v>
      </c>
      <c r="E21" s="24">
        <f>SUM(E14:E20)</f>
        <v>0</v>
      </c>
      <c r="F21" s="24">
        <f>SUM(F14:F20)</f>
        <v>0</v>
      </c>
      <c r="G21" s="25"/>
      <c r="H21" s="22"/>
      <c r="J21" s="22"/>
    </row>
    <row r="22" spans="1:10" s="18" customFormat="1" ht="45" customHeight="1" x14ac:dyDescent="0.25">
      <c r="A22" s="53">
        <v>3</v>
      </c>
      <c r="B22" s="54" t="s">
        <v>19</v>
      </c>
      <c r="C22" s="8" t="s">
        <v>56</v>
      </c>
      <c r="D22" s="8">
        <v>-923500</v>
      </c>
      <c r="E22" s="8"/>
      <c r="F22" s="8"/>
      <c r="G22" s="48" t="s">
        <v>39</v>
      </c>
      <c r="H22" s="17"/>
      <c r="I22" s="8"/>
      <c r="J22" s="17"/>
    </row>
    <row r="23" spans="1:10" s="18" customFormat="1" ht="45" customHeight="1" x14ac:dyDescent="0.25">
      <c r="A23" s="53"/>
      <c r="B23" s="54"/>
      <c r="C23" s="8" t="s">
        <v>57</v>
      </c>
      <c r="D23" s="8">
        <v>689000</v>
      </c>
      <c r="E23" s="8"/>
      <c r="F23" s="8"/>
      <c r="G23" s="72"/>
      <c r="H23" s="17"/>
      <c r="I23" s="8"/>
      <c r="J23" s="17"/>
    </row>
    <row r="24" spans="1:10" s="18" customFormat="1" ht="45" customHeight="1" x14ac:dyDescent="0.25">
      <c r="A24" s="53"/>
      <c r="B24" s="54"/>
      <c r="C24" s="8" t="s">
        <v>58</v>
      </c>
      <c r="D24" s="8">
        <v>50000</v>
      </c>
      <c r="E24" s="8"/>
      <c r="F24" s="8"/>
      <c r="G24" s="72"/>
      <c r="H24" s="17"/>
      <c r="I24" s="8"/>
      <c r="J24" s="17"/>
    </row>
    <row r="25" spans="1:10" s="18" customFormat="1" ht="45" customHeight="1" x14ac:dyDescent="0.25">
      <c r="A25" s="53"/>
      <c r="B25" s="54"/>
      <c r="C25" s="8" t="s">
        <v>59</v>
      </c>
      <c r="D25" s="8">
        <v>184500</v>
      </c>
      <c r="E25" s="8"/>
      <c r="F25" s="8"/>
      <c r="G25" s="49"/>
      <c r="H25" s="17"/>
      <c r="J25" s="17"/>
    </row>
    <row r="26" spans="1:10" s="18" customFormat="1" ht="69" customHeight="1" x14ac:dyDescent="0.25">
      <c r="A26" s="53"/>
      <c r="B26" s="54"/>
      <c r="C26" s="8" t="s">
        <v>54</v>
      </c>
      <c r="D26" s="8">
        <v>785</v>
      </c>
      <c r="E26" s="8"/>
      <c r="F26" s="8"/>
      <c r="G26" s="26" t="s">
        <v>68</v>
      </c>
      <c r="H26" s="17"/>
      <c r="J26" s="17"/>
    </row>
    <row r="27" spans="1:10" s="18" customFormat="1" ht="65.25" customHeight="1" x14ac:dyDescent="0.25">
      <c r="A27" s="53"/>
      <c r="B27" s="54"/>
      <c r="C27" s="8" t="s">
        <v>55</v>
      </c>
      <c r="D27" s="8">
        <v>14408</v>
      </c>
      <c r="E27" s="8"/>
      <c r="F27" s="8"/>
      <c r="G27" s="26" t="s">
        <v>69</v>
      </c>
      <c r="H27" s="17"/>
      <c r="J27" s="17"/>
    </row>
    <row r="28" spans="1:10" s="16" customFormat="1" ht="27" customHeight="1" x14ac:dyDescent="0.25">
      <c r="A28" s="45" t="s">
        <v>20</v>
      </c>
      <c r="B28" s="46"/>
      <c r="C28" s="47"/>
      <c r="D28" s="16">
        <f>SUM(D22:D27)</f>
        <v>15193</v>
      </c>
      <c r="E28" s="16">
        <f>SUM(E22:E27)</f>
        <v>0</v>
      </c>
      <c r="F28" s="16">
        <f>SUM(F22:F27)</f>
        <v>0</v>
      </c>
      <c r="G28" s="21"/>
      <c r="H28" s="22"/>
      <c r="J28" s="22"/>
    </row>
    <row r="29" spans="1:10" s="16" customFormat="1" ht="68.25" customHeight="1" x14ac:dyDescent="0.25">
      <c r="A29" s="42">
        <v>4</v>
      </c>
      <c r="B29" s="50" t="s">
        <v>21</v>
      </c>
      <c r="C29" s="12" t="s">
        <v>73</v>
      </c>
      <c r="D29" s="18">
        <v>2500</v>
      </c>
      <c r="E29" s="27"/>
      <c r="F29" s="28"/>
      <c r="G29" s="26" t="s">
        <v>74</v>
      </c>
      <c r="H29" s="22"/>
      <c r="I29" s="8"/>
      <c r="J29" s="22"/>
    </row>
    <row r="30" spans="1:10" s="16" customFormat="1" ht="156" customHeight="1" x14ac:dyDescent="0.25">
      <c r="A30" s="44"/>
      <c r="B30" s="52"/>
      <c r="C30" s="12" t="s">
        <v>65</v>
      </c>
      <c r="D30" s="18">
        <v>131003</v>
      </c>
      <c r="E30" s="27"/>
      <c r="F30" s="11"/>
      <c r="G30" s="26" t="s">
        <v>75</v>
      </c>
      <c r="H30" s="22"/>
      <c r="I30" s="8"/>
      <c r="J30" s="22"/>
    </row>
    <row r="31" spans="1:10" s="16" customFormat="1" ht="27" customHeight="1" x14ac:dyDescent="0.25">
      <c r="A31" s="45" t="s">
        <v>22</v>
      </c>
      <c r="B31" s="46"/>
      <c r="C31" s="47"/>
      <c r="D31" s="16">
        <f>SUM(D29:D30)</f>
        <v>133503</v>
      </c>
      <c r="E31" s="16">
        <f t="shared" ref="E31:F31" si="1">SUM(E29:E30)</f>
        <v>0</v>
      </c>
      <c r="F31" s="16">
        <f t="shared" si="1"/>
        <v>0</v>
      </c>
      <c r="G31" s="21"/>
      <c r="H31" s="22"/>
      <c r="J31" s="22"/>
    </row>
    <row r="32" spans="1:10" s="16" customFormat="1" ht="33.75" customHeight="1" x14ac:dyDescent="0.25">
      <c r="A32" s="53">
        <v>5</v>
      </c>
      <c r="B32" s="54" t="s">
        <v>33</v>
      </c>
      <c r="C32" s="8" t="s">
        <v>48</v>
      </c>
      <c r="D32" s="29">
        <v>-200</v>
      </c>
      <c r="F32" s="11"/>
      <c r="G32" s="48" t="s">
        <v>35</v>
      </c>
      <c r="H32" s="22"/>
      <c r="J32" s="22"/>
    </row>
    <row r="33" spans="1:10" s="16" customFormat="1" ht="33.75" customHeight="1" x14ac:dyDescent="0.25">
      <c r="A33" s="53"/>
      <c r="B33" s="54"/>
      <c r="C33" s="8" t="s">
        <v>49</v>
      </c>
      <c r="D33" s="30">
        <v>200</v>
      </c>
      <c r="F33" s="11"/>
      <c r="G33" s="49"/>
      <c r="H33" s="22"/>
      <c r="J33" s="22"/>
    </row>
    <row r="34" spans="1:10" s="16" customFormat="1" ht="152.25" customHeight="1" x14ac:dyDescent="0.25">
      <c r="A34" s="53"/>
      <c r="B34" s="54"/>
      <c r="C34" s="12" t="s">
        <v>66</v>
      </c>
      <c r="D34" s="18">
        <v>-131003</v>
      </c>
      <c r="E34" s="27"/>
      <c r="F34" s="11"/>
      <c r="G34" s="26" t="s">
        <v>76</v>
      </c>
      <c r="H34" s="22"/>
      <c r="I34" s="8"/>
      <c r="J34" s="22"/>
    </row>
    <row r="35" spans="1:10" s="16" customFormat="1" ht="27" customHeight="1" x14ac:dyDescent="0.25">
      <c r="A35" s="31"/>
      <c r="B35" s="46" t="s">
        <v>34</v>
      </c>
      <c r="C35" s="47"/>
      <c r="D35" s="16">
        <f>SUM(D32:D34)</f>
        <v>-131003</v>
      </c>
      <c r="E35" s="16">
        <f t="shared" ref="E35:F35" si="2">SUM(E32:E34)</f>
        <v>0</v>
      </c>
      <c r="F35" s="16">
        <f t="shared" si="2"/>
        <v>0</v>
      </c>
      <c r="G35" s="21"/>
      <c r="H35" s="22"/>
      <c r="J35" s="22"/>
    </row>
    <row r="36" spans="1:10" s="33" customFormat="1" ht="55.5" customHeight="1" x14ac:dyDescent="0.25">
      <c r="A36" s="42">
        <v>6</v>
      </c>
      <c r="B36" s="50" t="s">
        <v>40</v>
      </c>
      <c r="C36" s="32" t="s">
        <v>45</v>
      </c>
      <c r="D36" s="23">
        <v>3828027.27</v>
      </c>
      <c r="E36" s="8"/>
      <c r="F36" s="8"/>
      <c r="G36" s="48" t="s">
        <v>71</v>
      </c>
    </row>
    <row r="37" spans="1:10" s="33" customFormat="1" ht="55.5" customHeight="1" x14ac:dyDescent="0.25">
      <c r="A37" s="43"/>
      <c r="B37" s="51"/>
      <c r="C37" s="32" t="s">
        <v>46</v>
      </c>
      <c r="D37" s="23">
        <v>-3842435.27</v>
      </c>
      <c r="E37" s="8"/>
      <c r="F37" s="8"/>
      <c r="G37" s="49"/>
    </row>
    <row r="38" spans="1:10" s="33" customFormat="1" ht="83.25" customHeight="1" x14ac:dyDescent="0.25">
      <c r="A38" s="44"/>
      <c r="B38" s="52"/>
      <c r="C38" s="32" t="s">
        <v>47</v>
      </c>
      <c r="D38" s="23">
        <v>-3285</v>
      </c>
      <c r="E38" s="8"/>
      <c r="F38" s="8"/>
      <c r="G38" s="26" t="s">
        <v>72</v>
      </c>
    </row>
    <row r="39" spans="1:10" s="33" customFormat="1" ht="27" customHeight="1" x14ac:dyDescent="0.25">
      <c r="A39" s="45" t="s">
        <v>23</v>
      </c>
      <c r="B39" s="46"/>
      <c r="C39" s="47"/>
      <c r="D39" s="16">
        <f>SUM(D36:D38)</f>
        <v>-17693</v>
      </c>
      <c r="E39" s="16">
        <f>SUM(E36:E38)</f>
        <v>0</v>
      </c>
      <c r="F39" s="16">
        <f>SUM(F36:F38)</f>
        <v>0</v>
      </c>
      <c r="G39" s="21"/>
    </row>
    <row r="40" spans="1:10" ht="21.75" customHeight="1" x14ac:dyDescent="0.25">
      <c r="A40" s="53" t="s">
        <v>9</v>
      </c>
      <c r="B40" s="53"/>
      <c r="C40" s="53"/>
      <c r="D40" s="16">
        <f>SUM(D39,D35,D31,D28,D21,D13)</f>
        <v>7417062.8100000005</v>
      </c>
      <c r="E40" s="16">
        <f>SUM(E39,E35,E31,E28,E21,E13)</f>
        <v>0</v>
      </c>
      <c r="F40" s="16">
        <f>SUM(F39,F35,F31,F28,F21,F13)</f>
        <v>0</v>
      </c>
      <c r="G40" s="18"/>
    </row>
    <row r="41" spans="1:10" ht="72" customHeight="1" x14ac:dyDescent="0.25">
      <c r="A41" s="34"/>
      <c r="B41" s="61" t="s">
        <v>29</v>
      </c>
      <c r="C41" s="62"/>
      <c r="D41" s="20">
        <f>D7-D40</f>
        <v>-250000</v>
      </c>
      <c r="E41" s="16"/>
      <c r="F41" s="16"/>
      <c r="G41" s="18"/>
    </row>
    <row r="42" spans="1:10" ht="36" customHeight="1" x14ac:dyDescent="0.25">
      <c r="A42" s="42"/>
      <c r="B42" s="63" t="s">
        <v>64</v>
      </c>
      <c r="C42" s="64"/>
      <c r="D42" s="64"/>
      <c r="E42" s="64"/>
      <c r="F42" s="64"/>
      <c r="G42" s="65"/>
    </row>
    <row r="43" spans="1:10" ht="36" customHeight="1" x14ac:dyDescent="0.25">
      <c r="A43" s="43"/>
      <c r="B43" s="66"/>
      <c r="C43" s="67"/>
      <c r="D43" s="67"/>
      <c r="E43" s="67"/>
      <c r="F43" s="67"/>
      <c r="G43" s="68"/>
    </row>
    <row r="44" spans="1:10" ht="36" customHeight="1" x14ac:dyDescent="0.25">
      <c r="A44" s="44"/>
      <c r="B44" s="69"/>
      <c r="C44" s="70"/>
      <c r="D44" s="70"/>
      <c r="E44" s="70"/>
      <c r="F44" s="70"/>
      <c r="G44" s="71"/>
    </row>
    <row r="45" spans="1:10" ht="61.5" customHeight="1" x14ac:dyDescent="0.25">
      <c r="A45" s="1"/>
      <c r="B45" s="35" t="s">
        <v>4</v>
      </c>
      <c r="C45" s="36" t="s">
        <v>0</v>
      </c>
      <c r="D45" s="34" t="s">
        <v>1</v>
      </c>
      <c r="E45" s="34"/>
      <c r="F45" s="34"/>
      <c r="G45" s="36" t="s">
        <v>2</v>
      </c>
    </row>
    <row r="46" spans="1:10" ht="21" customHeight="1" x14ac:dyDescent="0.25">
      <c r="A46" s="1"/>
      <c r="B46" s="54" t="s">
        <v>10</v>
      </c>
      <c r="C46" s="54"/>
      <c r="D46" s="54"/>
      <c r="E46" s="54"/>
      <c r="F46" s="54"/>
      <c r="G46" s="54"/>
    </row>
    <row r="47" spans="1:10" x14ac:dyDescent="0.25">
      <c r="A47" s="1"/>
      <c r="B47" s="37">
        <v>2022</v>
      </c>
      <c r="C47" s="38">
        <v>2750772732.1700001</v>
      </c>
      <c r="D47" s="18">
        <f>SUM(D7)</f>
        <v>7167062.8100000005</v>
      </c>
      <c r="E47" s="18"/>
      <c r="F47" s="18"/>
      <c r="G47" s="18">
        <f>SUM(C47+D47)</f>
        <v>2757939794.98</v>
      </c>
    </row>
    <row r="48" spans="1:10" x14ac:dyDescent="0.25">
      <c r="A48" s="1"/>
      <c r="B48" s="37">
        <v>2023</v>
      </c>
      <c r="C48" s="38">
        <v>1424195259.6199999</v>
      </c>
      <c r="D48" s="18">
        <v>0</v>
      </c>
      <c r="E48" s="18"/>
      <c r="F48" s="18"/>
      <c r="G48" s="18">
        <f t="shared" ref="G48:G49" si="3">SUM(C48+D48)</f>
        <v>1424195259.6199999</v>
      </c>
    </row>
    <row r="49" spans="1:8" x14ac:dyDescent="0.25">
      <c r="A49" s="1"/>
      <c r="B49" s="37">
        <v>2024</v>
      </c>
      <c r="C49" s="38">
        <v>1959860792.8800001</v>
      </c>
      <c r="D49" s="18">
        <v>0</v>
      </c>
      <c r="E49" s="18"/>
      <c r="F49" s="18"/>
      <c r="G49" s="18">
        <f t="shared" si="3"/>
        <v>1959860792.8800001</v>
      </c>
    </row>
    <row r="50" spans="1:8" ht="21" customHeight="1" x14ac:dyDescent="0.25">
      <c r="A50" s="1"/>
      <c r="B50" s="45" t="s">
        <v>11</v>
      </c>
      <c r="C50" s="46"/>
      <c r="D50" s="46"/>
      <c r="E50" s="46"/>
      <c r="F50" s="46"/>
      <c r="G50" s="47"/>
    </row>
    <row r="51" spans="1:8" x14ac:dyDescent="0.25">
      <c r="A51" s="1"/>
      <c r="B51" s="37">
        <v>2022</v>
      </c>
      <c r="C51" s="38">
        <v>2779520638.6100001</v>
      </c>
      <c r="D51" s="18">
        <f>SUM(D40)</f>
        <v>7417062.8100000005</v>
      </c>
      <c r="E51" s="18"/>
      <c r="F51" s="18"/>
      <c r="G51" s="18">
        <f>SUM(C51+D51)</f>
        <v>2786937701.4200001</v>
      </c>
    </row>
    <row r="52" spans="1:8" x14ac:dyDescent="0.25">
      <c r="A52" s="1"/>
      <c r="B52" s="37">
        <v>2023</v>
      </c>
      <c r="C52" s="38">
        <v>1424195259.6199999</v>
      </c>
      <c r="D52" s="18">
        <f>SUM(E40)</f>
        <v>0</v>
      </c>
      <c r="E52" s="18"/>
      <c r="F52" s="18"/>
      <c r="G52" s="18">
        <f t="shared" ref="G52:G53" si="4">SUM(C52+D52)</f>
        <v>1424195259.6199999</v>
      </c>
    </row>
    <row r="53" spans="1:8" x14ac:dyDescent="0.25">
      <c r="A53" s="1"/>
      <c r="B53" s="37">
        <v>2024</v>
      </c>
      <c r="C53" s="38">
        <v>1959860792.8800001</v>
      </c>
      <c r="D53" s="18">
        <f>SUM(F40)</f>
        <v>0</v>
      </c>
      <c r="E53" s="18"/>
      <c r="F53" s="18"/>
      <c r="G53" s="18">
        <f t="shared" si="4"/>
        <v>1959860792.8800001</v>
      </c>
    </row>
    <row r="54" spans="1:8" ht="23.25" customHeight="1" x14ac:dyDescent="0.25">
      <c r="A54" s="1"/>
      <c r="B54" s="45" t="s">
        <v>3</v>
      </c>
      <c r="C54" s="46"/>
      <c r="D54" s="46"/>
      <c r="E54" s="46"/>
      <c r="F54" s="46"/>
      <c r="G54" s="47"/>
    </row>
    <row r="55" spans="1:8" x14ac:dyDescent="0.25">
      <c r="A55" s="1"/>
      <c r="B55" s="37">
        <v>2022</v>
      </c>
      <c r="C55" s="39">
        <f>C47-C51</f>
        <v>-28747906.440000057</v>
      </c>
      <c r="D55" s="18">
        <f>SUM(D41)</f>
        <v>-250000</v>
      </c>
      <c r="E55" s="18"/>
      <c r="F55" s="18"/>
      <c r="G55" s="18">
        <f>G47-G51</f>
        <v>-28997906.440000057</v>
      </c>
      <c r="H55" s="40">
        <f>C55+D55</f>
        <v>-28997906.440000057</v>
      </c>
    </row>
    <row r="56" spans="1:8" x14ac:dyDescent="0.25">
      <c r="A56" s="1"/>
      <c r="B56" s="37">
        <v>2023</v>
      </c>
      <c r="C56" s="39">
        <f>C48-C52</f>
        <v>0</v>
      </c>
      <c r="D56" s="18">
        <f>SUM(D48-D52)</f>
        <v>0</v>
      </c>
      <c r="E56" s="18"/>
      <c r="F56" s="18"/>
      <c r="G56" s="18">
        <f t="shared" ref="G56:G57" si="5">SUM(C56+D56)</f>
        <v>0</v>
      </c>
    </row>
    <row r="57" spans="1:8" x14ac:dyDescent="0.25">
      <c r="A57" s="1"/>
      <c r="B57" s="37">
        <v>2024</v>
      </c>
      <c r="C57" s="39">
        <f>C49-C53</f>
        <v>0</v>
      </c>
      <c r="D57" s="18">
        <f t="shared" ref="D57" si="6">SUM(D49-D53)</f>
        <v>0</v>
      </c>
      <c r="E57" s="18"/>
      <c r="F57" s="18"/>
      <c r="G57" s="18">
        <f t="shared" si="5"/>
        <v>0</v>
      </c>
    </row>
  </sheetData>
  <mergeCells count="36">
    <mergeCell ref="B9:B12"/>
    <mergeCell ref="A9:A12"/>
    <mergeCell ref="G11:G12"/>
    <mergeCell ref="G22:G25"/>
    <mergeCell ref="B22:B27"/>
    <mergeCell ref="A22:A27"/>
    <mergeCell ref="G16:G18"/>
    <mergeCell ref="A13:C13"/>
    <mergeCell ref="A21:C21"/>
    <mergeCell ref="B14:B20"/>
    <mergeCell ref="A14:A20"/>
    <mergeCell ref="G14:G15"/>
    <mergeCell ref="B54:G54"/>
    <mergeCell ref="A40:C40"/>
    <mergeCell ref="B46:G46"/>
    <mergeCell ref="B50:G50"/>
    <mergeCell ref="A39:C39"/>
    <mergeCell ref="B41:C41"/>
    <mergeCell ref="B42:G44"/>
    <mergeCell ref="A42:A44"/>
    <mergeCell ref="A1:G1"/>
    <mergeCell ref="A2:G2"/>
    <mergeCell ref="A8:G8"/>
    <mergeCell ref="A4:G4"/>
    <mergeCell ref="A7:C7"/>
    <mergeCell ref="A36:A38"/>
    <mergeCell ref="A31:C31"/>
    <mergeCell ref="G36:G37"/>
    <mergeCell ref="B36:B38"/>
    <mergeCell ref="A28:C28"/>
    <mergeCell ref="G32:G33"/>
    <mergeCell ref="B35:C35"/>
    <mergeCell ref="A29:A30"/>
    <mergeCell ref="B29:B30"/>
    <mergeCell ref="A32:A34"/>
    <mergeCell ref="B32:B34"/>
  </mergeCells>
  <pageMargins left="0.9055118110236221" right="0.39370078740157483" top="0.59055118110236227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  <rowBreaks count="2" manualBreakCount="2">
    <brk id="18" max="6" man="1"/>
    <brk id="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2022</vt:lpstr>
      <vt:lpstr>'ФЕВРАЛЬ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2022-02-16T14:08:59Z</dcterms:modified>
</cp:coreProperties>
</file>