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25" windowWidth="14805" windowHeight="6990"/>
  </bookViews>
  <sheets>
    <sheet name="январь 2022" sheetId="8" r:id="rId1"/>
  </sheets>
  <definedNames>
    <definedName name="_xlnm.Print_Area" localSheetId="0">'январь 2022'!$A$1:$G$51</definedName>
  </definedNames>
  <calcPr calcId="145621"/>
</workbook>
</file>

<file path=xl/calcChain.xml><?xml version="1.0" encoding="utf-8"?>
<calcChain xmlns="http://schemas.openxmlformats.org/spreadsheetml/2006/main">
  <c r="G49" i="8" l="1"/>
  <c r="D49" i="8"/>
  <c r="E34" i="8" l="1"/>
  <c r="F34" i="8"/>
  <c r="D34" i="8"/>
  <c r="D32" i="8"/>
  <c r="D13" i="8" l="1"/>
  <c r="D19" i="8"/>
  <c r="E26" i="8" l="1"/>
  <c r="F26" i="8"/>
  <c r="D26" i="8"/>
  <c r="D33" i="8"/>
  <c r="D27" i="8"/>
  <c r="D20" i="8"/>
  <c r="D14" i="8"/>
  <c r="E31" i="8" l="1"/>
  <c r="F31" i="8"/>
  <c r="D31" i="8"/>
  <c r="E33" i="8" l="1"/>
  <c r="F33" i="8"/>
  <c r="E28" i="8"/>
  <c r="F28" i="8"/>
  <c r="E14" i="8"/>
  <c r="F14" i="8"/>
  <c r="E20" i="8"/>
  <c r="F20" i="8"/>
  <c r="D28" i="8" l="1"/>
  <c r="E6" i="8"/>
  <c r="F6" i="8"/>
  <c r="D6" i="8"/>
  <c r="D41" i="8" s="1"/>
  <c r="D46" i="8" l="1"/>
  <c r="D47" i="8"/>
  <c r="D45" i="8" l="1"/>
  <c r="D51" i="8"/>
  <c r="C51" i="8"/>
  <c r="C50" i="8"/>
  <c r="C49" i="8"/>
  <c r="G47" i="8"/>
  <c r="G43" i="8"/>
  <c r="G42" i="8"/>
  <c r="G41" i="8" l="1"/>
  <c r="G51" i="8"/>
  <c r="D50" i="8" l="1"/>
  <c r="G50" i="8" s="1"/>
  <c r="G45" i="8"/>
  <c r="G46" i="8"/>
</calcChain>
</file>

<file path=xl/sharedStrings.xml><?xml version="1.0" encoding="utf-8"?>
<sst xmlns="http://schemas.openxmlformats.org/spreadsheetml/2006/main" count="70" uniqueCount="66">
  <si>
    <t>Утверждено решением о бюджете</t>
  </si>
  <si>
    <t>Изменения</t>
  </si>
  <si>
    <t>С учетом изменений</t>
  </si>
  <si>
    <t>Дефицит (-), профицит (+)</t>
  </si>
  <si>
    <t>Параметры бюджета:</t>
  </si>
  <si>
    <t>№ п/п</t>
  </si>
  <si>
    <t>Примечание (обоснование)</t>
  </si>
  <si>
    <t>КБК</t>
  </si>
  <si>
    <t>(руб.)</t>
  </si>
  <si>
    <t>Всего по расходам:</t>
  </si>
  <si>
    <t>Доходы</t>
  </si>
  <si>
    <t>Расходы</t>
  </si>
  <si>
    <t>Финансовое управление</t>
  </si>
  <si>
    <t>2022 год</t>
  </si>
  <si>
    <t>Итого по 954:</t>
  </si>
  <si>
    <t>РАСХОДЫ:</t>
  </si>
  <si>
    <t>2023 год</t>
  </si>
  <si>
    <t xml:space="preserve">Наименование ГАДБ/ ГРБС </t>
  </si>
  <si>
    <t>ДОХОДЫ:</t>
  </si>
  <si>
    <t>Итого по 961:</t>
  </si>
  <si>
    <t>Комитет по ФК и спорту</t>
  </si>
  <si>
    <t>Итого по 958:</t>
  </si>
  <si>
    <t>Комитет по культуре и туризму</t>
  </si>
  <si>
    <t>Итого по 951:</t>
  </si>
  <si>
    <t>Центр по обеспечению деятельности ОМСУ</t>
  </si>
  <si>
    <t>Итого по 969:</t>
  </si>
  <si>
    <t>Администрация</t>
  </si>
  <si>
    <t>Приложение к пояснительной записке 
к проекту решения городской Думы городского округа Кинешма  
«О внесении изменений в решение городской Думы городского округа Кинешма от 17.12.2021 № 32/156
 «О бюджете городского округа Кинешма на 2022 год и плановый период 2023 и 2024 годов»</t>
  </si>
  <si>
    <t>городская Дума</t>
  </si>
  <si>
    <t>Итого по 962:</t>
  </si>
  <si>
    <t>2024 год</t>
  </si>
  <si>
    <t xml:space="preserve">Перераспределение бюджетных ассигнований в связи с уточнением исполнителя мероприятия по разработке проектов работ по ликвидации накопленного вреда окружающей среде </t>
  </si>
  <si>
    <t>Перераспределение бюджетных ассигнований в связи с отражением бюджетных ассигнований планового периода по КБК на содержание имущества учреждения в рамках муниципального задания (уличное освещение) за счет перераспределение УУР</t>
  </si>
  <si>
    <t>Возвраты  средств в ФБ и ОБ</t>
  </si>
  <si>
    <t>Перераспределение бюджетных ассигнований в связи с уточнением КБК (раздел, подраздел) на проведение диспансеризации работников</t>
  </si>
  <si>
    <t xml:space="preserve">Перераспределение бюджетных ассигнований в связи с уточнением исполнителя мероприятия по публикации информации в СМИ </t>
  </si>
  <si>
    <t>Перераспределение бюджетных ассигнований в связи с уточнением исполнителя мероприятия по разработка проектов работ по ликвидации накопленного вреда окружающей среде</t>
  </si>
  <si>
    <t xml:space="preserve">Перераспределение бюджетных ассигнований в связи с уточнением КБК по мероприятияю "Оказание помощи лицам, находящимся в состоянии алкогольного, наркотического или иного токсического опьянения" (уточнение раздела) </t>
  </si>
  <si>
    <t xml:space="preserve">Перераспределение бюджетных ассигнований в связи с оплатой исполнительных документов за счет средств, предусмотренных на оплату судебных актов </t>
  </si>
  <si>
    <t>Перераспределение бюджетных ассигнований в связи с уточнением КБК по участию футбольной команды в футбольном турнире и укреплению МТБ (областные средства)</t>
  </si>
  <si>
    <t>Перераспределение бюджетных ассигнований в связи с уточнением КБК по ФОТ тренеров спортивных учреждений</t>
  </si>
  <si>
    <t xml:space="preserve">Перераспределение бюджетных ассигнований на оплату счетов за декабря 2021 Комитета </t>
  </si>
  <si>
    <t>Перераспределение бюджетных ассигнований в связи с временной необходимостью осуществления обязанностей пресс-секретаря городской Думы по договору ГПХ (уточнение КБК)</t>
  </si>
  <si>
    <t>0113 5410800650 200</t>
  </si>
  <si>
    <t xml:space="preserve">Перераспределение бюджетных ассигнований на оплату счетов за декабря 2021 Комитетов  </t>
  </si>
  <si>
    <t>Всего по доходам:</t>
  </si>
  <si>
    <t>0103.7010000440.200</t>
  </si>
  <si>
    <t>0103.7010000440.100</t>
  </si>
  <si>
    <t>1201.5410400210.200</t>
  </si>
  <si>
    <t>0603.55002S5600.200</t>
  </si>
  <si>
    <t>0113.5210220060.600</t>
  </si>
  <si>
    <t>1006.5210220060.600</t>
  </si>
  <si>
    <t>0113.7490060050.800</t>
  </si>
  <si>
    <t>0703.4140100070.600</t>
  </si>
  <si>
    <t>0703.79900S1950.600</t>
  </si>
  <si>
    <t>0703.79900S3140.600</t>
  </si>
  <si>
    <t>11102.4320110960.600</t>
  </si>
  <si>
    <t>1105.4330100360.200</t>
  </si>
  <si>
    <t>0113.8090000370.200</t>
  </si>
  <si>
    <t>0501.7490060050.800</t>
  </si>
  <si>
    <t>0503.4530100020.600</t>
  </si>
  <si>
    <t>0804.8090000370.200</t>
  </si>
  <si>
    <t>0804.4240100360.200</t>
  </si>
  <si>
    <t>21900000000000.150</t>
  </si>
  <si>
    <t>Изменение структуры источников финансирования дефицита</t>
  </si>
  <si>
    <t xml:space="preserve">В соответствии с корректировкой программы муниципальных заимствований верхний предел муниципального долга снизится и составит:
на 01.01.2023 – 192 841 100  рублей
на 01.01.2024 – 192 841 100  рублей
на 01.01.2025 – 192 841 100  рублей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</si>
</sst>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5" fillId="0" borderId="6">
      <alignment horizontal="left" vertical="top" wrapText="1"/>
    </xf>
    <xf numFmtId="1" fontId="5" fillId="0" borderId="6">
      <alignment horizontal="center" vertical="top" shrinkToFit="1"/>
    </xf>
    <xf numFmtId="0" fontId="6" fillId="0" borderId="6">
      <alignment vertical="top" wrapText="1"/>
    </xf>
  </cellStyleXfs>
  <cellXfs count="81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4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 vertical="center"/>
    </xf>
    <xf numFmtId="4" fontId="0" fillId="0" borderId="1" xfId="0" applyNumberForma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 wrapText="1"/>
    </xf>
    <xf numFmtId="4" fontId="0" fillId="0" borderId="4" xfId="0" applyNumberForma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</cellXfs>
  <cellStyles count="4">
    <cellStyle name="xl23" xfId="2"/>
    <cellStyle name="xl32" xfId="3"/>
    <cellStyle name="xl44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view="pageBreakPreview" topLeftCell="A31" zoomScaleNormal="100" zoomScaleSheetLayoutView="100" workbookViewId="0">
      <selection activeCell="K36" sqref="K36"/>
    </sheetView>
  </sheetViews>
  <sheetFormatPr defaultRowHeight="15.75" x14ac:dyDescent="0.25"/>
  <cols>
    <col min="1" max="1" width="6.42578125" style="1" customWidth="1"/>
    <col min="2" max="2" width="13.7109375" style="2" customWidth="1"/>
    <col min="3" max="3" width="17.42578125" style="4" customWidth="1"/>
    <col min="4" max="4" width="18.5703125" style="1" customWidth="1"/>
    <col min="5" max="5" width="16.85546875" style="1" customWidth="1"/>
    <col min="6" max="6" width="18.28515625" style="1" customWidth="1"/>
    <col min="7" max="7" width="26.85546875" style="1" customWidth="1"/>
    <col min="8" max="9" width="19.7109375" style="1" customWidth="1"/>
    <col min="10" max="16384" width="9.140625" style="1"/>
  </cols>
  <sheetData>
    <row r="1" spans="1:10" ht="96.75" customHeight="1" x14ac:dyDescent="0.25">
      <c r="A1" s="60" t="s">
        <v>27</v>
      </c>
      <c r="B1" s="60"/>
      <c r="C1" s="60"/>
      <c r="D1" s="60"/>
      <c r="E1" s="60"/>
      <c r="F1" s="60"/>
      <c r="G1" s="60"/>
      <c r="H1" s="10"/>
      <c r="I1" s="10"/>
      <c r="J1" s="10"/>
    </row>
    <row r="2" spans="1:10" ht="24" customHeight="1" x14ac:dyDescent="0.25">
      <c r="A2" s="61" t="s">
        <v>8</v>
      </c>
      <c r="B2" s="61"/>
      <c r="C2" s="61"/>
      <c r="D2" s="61"/>
      <c r="E2" s="61"/>
      <c r="F2" s="61"/>
      <c r="G2" s="62"/>
      <c r="H2" s="6"/>
      <c r="I2" s="7"/>
      <c r="J2" s="7"/>
    </row>
    <row r="3" spans="1:10" ht="57" customHeight="1" x14ac:dyDescent="0.25">
      <c r="A3" s="13" t="s">
        <v>5</v>
      </c>
      <c r="B3" s="14" t="s">
        <v>17</v>
      </c>
      <c r="C3" s="15" t="s">
        <v>7</v>
      </c>
      <c r="D3" s="15" t="s">
        <v>13</v>
      </c>
      <c r="E3" s="15" t="s">
        <v>16</v>
      </c>
      <c r="F3" s="16" t="s">
        <v>30</v>
      </c>
      <c r="G3" s="16" t="s">
        <v>6</v>
      </c>
      <c r="H3" s="4"/>
      <c r="I3" s="7"/>
      <c r="J3" s="7"/>
    </row>
    <row r="4" spans="1:10" ht="27.75" customHeight="1" x14ac:dyDescent="0.25">
      <c r="A4" s="63" t="s">
        <v>18</v>
      </c>
      <c r="B4" s="64"/>
      <c r="C4" s="64"/>
      <c r="D4" s="64"/>
      <c r="E4" s="64"/>
      <c r="F4" s="64"/>
      <c r="G4" s="65"/>
      <c r="H4" s="4"/>
      <c r="I4" s="7"/>
      <c r="J4" s="7"/>
    </row>
    <row r="5" spans="1:10" ht="39" customHeight="1" x14ac:dyDescent="0.25">
      <c r="A5" s="35">
        <v>1</v>
      </c>
      <c r="B5" s="36" t="s">
        <v>12</v>
      </c>
      <c r="C5" s="20" t="s">
        <v>63</v>
      </c>
      <c r="D5" s="5">
        <v>-293329.91999999998</v>
      </c>
      <c r="E5" s="5"/>
      <c r="F5" s="5"/>
      <c r="G5" s="26" t="s">
        <v>33</v>
      </c>
      <c r="H5" s="4"/>
      <c r="I5" s="7"/>
      <c r="J5" s="7"/>
    </row>
    <row r="6" spans="1:10" ht="29.25" customHeight="1" x14ac:dyDescent="0.25">
      <c r="A6" s="63" t="s">
        <v>45</v>
      </c>
      <c r="B6" s="64"/>
      <c r="C6" s="65"/>
      <c r="D6" s="9">
        <f>SUM(D5:D5)</f>
        <v>-293329.91999999998</v>
      </c>
      <c r="E6" s="9">
        <f>SUM(E5:E5)</f>
        <v>0</v>
      </c>
      <c r="F6" s="9">
        <f>SUM(F5:F5)</f>
        <v>0</v>
      </c>
      <c r="G6" s="16"/>
      <c r="H6" s="4"/>
      <c r="I6" s="7"/>
      <c r="J6" s="7"/>
    </row>
    <row r="7" spans="1:10" s="3" customFormat="1" ht="24.75" customHeight="1" x14ac:dyDescent="0.25">
      <c r="A7" s="44" t="s">
        <v>15</v>
      </c>
      <c r="B7" s="44"/>
      <c r="C7" s="44"/>
      <c r="D7" s="44"/>
      <c r="E7" s="44"/>
      <c r="F7" s="44"/>
      <c r="G7" s="44"/>
      <c r="H7" s="8"/>
    </row>
    <row r="8" spans="1:10" s="3" customFormat="1" ht="141" customHeight="1" x14ac:dyDescent="0.25">
      <c r="A8" s="50">
        <v>1</v>
      </c>
      <c r="B8" s="47" t="s">
        <v>12</v>
      </c>
      <c r="C8" s="5" t="s">
        <v>49</v>
      </c>
      <c r="D8" s="3">
        <v>6840000</v>
      </c>
      <c r="E8" s="5"/>
      <c r="F8" s="5"/>
      <c r="G8" s="34" t="s">
        <v>31</v>
      </c>
      <c r="H8" s="8"/>
    </row>
    <row r="9" spans="1:10" s="3" customFormat="1" ht="102" customHeight="1" x14ac:dyDescent="0.25">
      <c r="A9" s="51"/>
      <c r="B9" s="48"/>
      <c r="C9" s="66" t="s">
        <v>60</v>
      </c>
      <c r="D9" s="5"/>
      <c r="E9" s="3">
        <v>17585268.629999999</v>
      </c>
      <c r="F9" s="3">
        <v>16281904.43</v>
      </c>
      <c r="G9" s="45" t="s">
        <v>32</v>
      </c>
      <c r="H9" s="8"/>
      <c r="J9" s="8"/>
    </row>
    <row r="10" spans="1:10" s="3" customFormat="1" ht="89.25" customHeight="1" x14ac:dyDescent="0.25">
      <c r="A10" s="51"/>
      <c r="B10" s="48"/>
      <c r="C10" s="67"/>
      <c r="D10" s="5"/>
      <c r="E10" s="3">
        <v>-17585268.629999999</v>
      </c>
      <c r="F10" s="3">
        <v>-16281904.43</v>
      </c>
      <c r="G10" s="46"/>
      <c r="H10" s="8"/>
      <c r="J10" s="8"/>
    </row>
    <row r="11" spans="1:10" s="3" customFormat="1" ht="58.5" customHeight="1" x14ac:dyDescent="0.25">
      <c r="A11" s="51"/>
      <c r="B11" s="48"/>
      <c r="C11" s="5" t="s">
        <v>58</v>
      </c>
      <c r="D11" s="5">
        <v>41040</v>
      </c>
      <c r="E11" s="15"/>
      <c r="F11" s="16"/>
      <c r="G11" s="45" t="s">
        <v>34</v>
      </c>
      <c r="H11" s="8"/>
      <c r="J11" s="8"/>
    </row>
    <row r="12" spans="1:10" s="3" customFormat="1" ht="65.25" customHeight="1" x14ac:dyDescent="0.25">
      <c r="A12" s="51"/>
      <c r="B12" s="48"/>
      <c r="C12" s="5" t="s">
        <v>61</v>
      </c>
      <c r="D12" s="5">
        <v>-41040</v>
      </c>
      <c r="E12" s="15"/>
      <c r="F12" s="16"/>
      <c r="G12" s="46"/>
      <c r="H12" s="8"/>
      <c r="J12" s="8"/>
    </row>
    <row r="13" spans="1:10" s="3" customFormat="1" ht="125.25" customHeight="1" x14ac:dyDescent="0.25">
      <c r="A13" s="52"/>
      <c r="B13" s="49"/>
      <c r="C13" s="5" t="s">
        <v>59</v>
      </c>
      <c r="D13" s="5">
        <f>-81000-10000</f>
        <v>-91000</v>
      </c>
      <c r="E13" s="15"/>
      <c r="F13" s="16"/>
      <c r="G13" s="17" t="s">
        <v>38</v>
      </c>
      <c r="H13" s="8"/>
      <c r="J13" s="8"/>
    </row>
    <row r="14" spans="1:10" s="9" customFormat="1" ht="27.75" customHeight="1" x14ac:dyDescent="0.25">
      <c r="A14" s="44" t="s">
        <v>14</v>
      </c>
      <c r="B14" s="44"/>
      <c r="C14" s="44"/>
      <c r="D14" s="9">
        <f>SUM(D8:D13)</f>
        <v>6749000</v>
      </c>
      <c r="E14" s="9">
        <f>SUM(E8:E12)</f>
        <v>0</v>
      </c>
      <c r="F14" s="9">
        <f>SUM(F8:F12)</f>
        <v>0</v>
      </c>
      <c r="G14" s="21"/>
      <c r="H14" s="11"/>
      <c r="J14" s="11"/>
    </row>
    <row r="15" spans="1:10" s="3" customFormat="1" ht="104.25" customHeight="1" x14ac:dyDescent="0.25">
      <c r="A15" s="50">
        <v>2</v>
      </c>
      <c r="B15" s="47" t="s">
        <v>26</v>
      </c>
      <c r="C15" s="5" t="s">
        <v>48</v>
      </c>
      <c r="D15" s="33">
        <v>114000</v>
      </c>
      <c r="E15" s="5"/>
      <c r="F15" s="5"/>
      <c r="G15" s="17" t="s">
        <v>35</v>
      </c>
      <c r="H15" s="8"/>
      <c r="J15" s="8"/>
    </row>
    <row r="16" spans="1:10" s="3" customFormat="1" ht="137.25" customHeight="1" x14ac:dyDescent="0.25">
      <c r="A16" s="51"/>
      <c r="B16" s="48"/>
      <c r="C16" s="5" t="s">
        <v>49</v>
      </c>
      <c r="D16" s="33">
        <v>-6840000</v>
      </c>
      <c r="E16" s="5"/>
      <c r="F16" s="5"/>
      <c r="G16" s="17" t="s">
        <v>36</v>
      </c>
      <c r="H16" s="8"/>
      <c r="J16" s="8"/>
    </row>
    <row r="17" spans="1:10" s="3" customFormat="1" ht="83.25" customHeight="1" x14ac:dyDescent="0.25">
      <c r="A17" s="51"/>
      <c r="B17" s="48"/>
      <c r="C17" s="5" t="s">
        <v>50</v>
      </c>
      <c r="D17" s="33">
        <v>1152000</v>
      </c>
      <c r="E17" s="5"/>
      <c r="F17" s="5"/>
      <c r="G17" s="54" t="s">
        <v>37</v>
      </c>
      <c r="H17" s="8"/>
      <c r="J17" s="8"/>
    </row>
    <row r="18" spans="1:10" s="3" customFormat="1" ht="87.75" customHeight="1" x14ac:dyDescent="0.25">
      <c r="A18" s="51"/>
      <c r="B18" s="48"/>
      <c r="C18" s="5" t="s">
        <v>51</v>
      </c>
      <c r="D18" s="33">
        <v>-1152000</v>
      </c>
      <c r="E18" s="5"/>
      <c r="F18" s="5"/>
      <c r="G18" s="54"/>
      <c r="H18" s="8"/>
      <c r="J18" s="8"/>
    </row>
    <row r="19" spans="1:10" s="3" customFormat="1" ht="127.5" customHeight="1" x14ac:dyDescent="0.25">
      <c r="A19" s="51"/>
      <c r="B19" s="48"/>
      <c r="C19" s="5" t="s">
        <v>52</v>
      </c>
      <c r="D19" s="33">
        <f>75000+6000+10000</f>
        <v>91000</v>
      </c>
      <c r="E19" s="5"/>
      <c r="F19" s="5"/>
      <c r="G19" s="17" t="s">
        <v>38</v>
      </c>
      <c r="H19" s="8"/>
      <c r="J19" s="8"/>
    </row>
    <row r="20" spans="1:10" s="9" customFormat="1" ht="27" customHeight="1" x14ac:dyDescent="0.25">
      <c r="A20" s="44" t="s">
        <v>19</v>
      </c>
      <c r="B20" s="44"/>
      <c r="C20" s="44"/>
      <c r="D20" s="23">
        <f>SUM(D15:D19)</f>
        <v>-6635000</v>
      </c>
      <c r="E20" s="23">
        <f>SUM(E15:E19)</f>
        <v>0</v>
      </c>
      <c r="F20" s="23">
        <f>SUM(F15:F19)</f>
        <v>0</v>
      </c>
      <c r="G20" s="22"/>
      <c r="H20" s="11"/>
      <c r="J20" s="11"/>
    </row>
    <row r="21" spans="1:10" s="3" customFormat="1" ht="69.75" customHeight="1" x14ac:dyDescent="0.25">
      <c r="A21" s="53">
        <v>4</v>
      </c>
      <c r="B21" s="43" t="s">
        <v>20</v>
      </c>
      <c r="C21" s="5" t="s">
        <v>54</v>
      </c>
      <c r="D21" s="39">
        <v>1368421.06</v>
      </c>
      <c r="E21" s="5"/>
      <c r="F21" s="5"/>
      <c r="G21" s="45" t="s">
        <v>39</v>
      </c>
      <c r="H21" s="8"/>
      <c r="I21" s="5"/>
      <c r="J21" s="8"/>
    </row>
    <row r="22" spans="1:10" s="3" customFormat="1" ht="42" customHeight="1" x14ac:dyDescent="0.25">
      <c r="A22" s="53"/>
      <c r="B22" s="43"/>
      <c r="C22" s="5" t="s">
        <v>55</v>
      </c>
      <c r="D22" s="39">
        <v>-1368421.06</v>
      </c>
      <c r="E22" s="5"/>
      <c r="F22" s="5"/>
      <c r="G22" s="46"/>
      <c r="H22" s="8"/>
      <c r="J22" s="8"/>
    </row>
    <row r="23" spans="1:10" s="3" customFormat="1" ht="42" customHeight="1" x14ac:dyDescent="0.25">
      <c r="A23" s="53"/>
      <c r="B23" s="43"/>
      <c r="C23" s="5" t="s">
        <v>56</v>
      </c>
      <c r="D23" s="39">
        <v>3395522.05</v>
      </c>
      <c r="E23" s="5"/>
      <c r="F23" s="5"/>
      <c r="G23" s="45" t="s">
        <v>40</v>
      </c>
      <c r="H23" s="8"/>
      <c r="J23" s="8"/>
    </row>
    <row r="24" spans="1:10" s="3" customFormat="1" ht="42" customHeight="1" x14ac:dyDescent="0.25">
      <c r="A24" s="53"/>
      <c r="B24" s="43"/>
      <c r="C24" s="5" t="s">
        <v>53</v>
      </c>
      <c r="D24" s="39">
        <v>-3395522.05</v>
      </c>
      <c r="E24" s="5"/>
      <c r="F24" s="5"/>
      <c r="G24" s="46"/>
      <c r="H24" s="8"/>
      <c r="J24" s="8"/>
    </row>
    <row r="25" spans="1:10" s="3" customFormat="1" ht="69" customHeight="1" x14ac:dyDescent="0.25">
      <c r="A25" s="53"/>
      <c r="B25" s="43"/>
      <c r="C25" s="5" t="s">
        <v>57</v>
      </c>
      <c r="D25" s="39">
        <v>16241.61</v>
      </c>
      <c r="E25" s="5"/>
      <c r="F25" s="5"/>
      <c r="G25" s="24" t="s">
        <v>41</v>
      </c>
      <c r="H25" s="8"/>
      <c r="J25" s="8"/>
    </row>
    <row r="26" spans="1:10" s="9" customFormat="1" ht="27" customHeight="1" x14ac:dyDescent="0.25">
      <c r="A26" s="55" t="s">
        <v>21</v>
      </c>
      <c r="B26" s="56"/>
      <c r="C26" s="57"/>
      <c r="D26" s="9">
        <f>SUM(D21:D25)</f>
        <v>16241.61</v>
      </c>
      <c r="E26" s="9">
        <f t="shared" ref="E26:F26" si="0">SUM(E21:E25)</f>
        <v>0</v>
      </c>
      <c r="F26" s="9">
        <f t="shared" si="0"/>
        <v>0</v>
      </c>
      <c r="G26" s="21"/>
      <c r="H26" s="11"/>
      <c r="J26" s="11"/>
    </row>
    <row r="27" spans="1:10" s="9" customFormat="1" ht="78" customHeight="1" x14ac:dyDescent="0.25">
      <c r="A27" s="40">
        <v>5</v>
      </c>
      <c r="B27" s="37" t="s">
        <v>22</v>
      </c>
      <c r="C27" s="20" t="s">
        <v>62</v>
      </c>
      <c r="D27" s="3">
        <f>9727.76+880</f>
        <v>10607.76</v>
      </c>
      <c r="E27" s="25"/>
      <c r="F27" s="25"/>
      <c r="G27" s="24" t="s">
        <v>41</v>
      </c>
      <c r="H27" s="11"/>
      <c r="I27" s="5"/>
      <c r="J27" s="11"/>
    </row>
    <row r="28" spans="1:10" s="9" customFormat="1" ht="27" customHeight="1" x14ac:dyDescent="0.25">
      <c r="A28" s="55" t="s">
        <v>23</v>
      </c>
      <c r="B28" s="56"/>
      <c r="C28" s="57"/>
      <c r="D28" s="9">
        <f>SUM(D27:D27)</f>
        <v>10607.76</v>
      </c>
      <c r="E28" s="9">
        <f>SUM(E27:E27)</f>
        <v>0</v>
      </c>
      <c r="F28" s="9">
        <f>SUM(F27:F27)</f>
        <v>0</v>
      </c>
      <c r="G28" s="21"/>
      <c r="H28" s="11"/>
      <c r="J28" s="11"/>
    </row>
    <row r="29" spans="1:10" s="9" customFormat="1" ht="82.5" customHeight="1" x14ac:dyDescent="0.25">
      <c r="A29" s="58">
        <v>6</v>
      </c>
      <c r="B29" s="47" t="s">
        <v>28</v>
      </c>
      <c r="C29" s="5" t="s">
        <v>46</v>
      </c>
      <c r="D29" s="41">
        <v>58466</v>
      </c>
      <c r="F29" s="25"/>
      <c r="G29" s="45" t="s">
        <v>42</v>
      </c>
      <c r="H29" s="11"/>
      <c r="J29" s="11"/>
    </row>
    <row r="30" spans="1:10" s="9" customFormat="1" ht="66.75" customHeight="1" x14ac:dyDescent="0.25">
      <c r="A30" s="59"/>
      <c r="B30" s="48"/>
      <c r="C30" s="5" t="s">
        <v>47</v>
      </c>
      <c r="D30" s="42">
        <v>-58466</v>
      </c>
      <c r="F30" s="25"/>
      <c r="G30" s="46"/>
      <c r="H30" s="11"/>
      <c r="J30" s="11"/>
    </row>
    <row r="31" spans="1:10" s="9" customFormat="1" ht="27" customHeight="1" x14ac:dyDescent="0.25">
      <c r="A31" s="18"/>
      <c r="B31" s="56" t="s">
        <v>29</v>
      </c>
      <c r="C31" s="57"/>
      <c r="D31" s="9">
        <f>SUM(D29:D30)</f>
        <v>0</v>
      </c>
      <c r="E31" s="9">
        <f>SUM(E29:E30)</f>
        <v>0</v>
      </c>
      <c r="F31" s="9">
        <f>SUM(F29:F30)</f>
        <v>0</v>
      </c>
      <c r="G31" s="21"/>
      <c r="H31" s="11"/>
      <c r="J31" s="11"/>
    </row>
    <row r="32" spans="1:10" s="12" customFormat="1" ht="63" customHeight="1" x14ac:dyDescent="0.25">
      <c r="A32" s="19">
        <v>7</v>
      </c>
      <c r="B32" s="29" t="s">
        <v>24</v>
      </c>
      <c r="C32" s="38" t="s">
        <v>43</v>
      </c>
      <c r="D32" s="33">
        <f>-114000-25969.37-880</f>
        <v>-140849.37</v>
      </c>
      <c r="E32" s="5"/>
      <c r="F32" s="5"/>
      <c r="G32" s="24" t="s">
        <v>44</v>
      </c>
    </row>
    <row r="33" spans="1:7" s="12" customFormat="1" ht="27" customHeight="1" x14ac:dyDescent="0.25">
      <c r="A33" s="55" t="s">
        <v>25</v>
      </c>
      <c r="B33" s="56"/>
      <c r="C33" s="57"/>
      <c r="D33" s="9">
        <f>SUM(D32:D32)</f>
        <v>-140849.37</v>
      </c>
      <c r="E33" s="9">
        <f>SUM(E32)</f>
        <v>0</v>
      </c>
      <c r="F33" s="9">
        <f>SUM(F32)</f>
        <v>0</v>
      </c>
      <c r="G33" s="21"/>
    </row>
    <row r="34" spans="1:7" ht="21.75" customHeight="1" x14ac:dyDescent="0.25">
      <c r="A34" s="44" t="s">
        <v>9</v>
      </c>
      <c r="B34" s="44"/>
      <c r="C34" s="44"/>
      <c r="D34" s="9">
        <f>SUM(D33,D31,D28,D26,D20,D14)</f>
        <v>0</v>
      </c>
      <c r="E34" s="9">
        <f t="shared" ref="E34:F34" si="1">SUM(E33,E31,E28,E26,E20,E14)</f>
        <v>0</v>
      </c>
      <c r="F34" s="9">
        <f t="shared" si="1"/>
        <v>0</v>
      </c>
      <c r="G34" s="3"/>
    </row>
    <row r="35" spans="1:7" ht="72" customHeight="1" x14ac:dyDescent="0.25">
      <c r="A35" s="19"/>
      <c r="B35" s="77" t="s">
        <v>64</v>
      </c>
      <c r="C35" s="78"/>
      <c r="D35" s="79">
        <v>293329.91999999998</v>
      </c>
      <c r="E35" s="9"/>
      <c r="F35" s="9"/>
      <c r="G35" s="3"/>
    </row>
    <row r="36" spans="1:7" ht="36" customHeight="1" x14ac:dyDescent="0.25">
      <c r="A36" s="58"/>
      <c r="B36" s="68" t="s">
        <v>65</v>
      </c>
      <c r="C36" s="69"/>
      <c r="D36" s="69"/>
      <c r="E36" s="69"/>
      <c r="F36" s="69"/>
      <c r="G36" s="70"/>
    </row>
    <row r="37" spans="1:7" ht="36" customHeight="1" x14ac:dyDescent="0.25">
      <c r="A37" s="59"/>
      <c r="B37" s="71"/>
      <c r="C37" s="72"/>
      <c r="D37" s="72"/>
      <c r="E37" s="72"/>
      <c r="F37" s="72"/>
      <c r="G37" s="73"/>
    </row>
    <row r="38" spans="1:7" ht="36" customHeight="1" x14ac:dyDescent="0.25">
      <c r="A38" s="80"/>
      <c r="B38" s="74"/>
      <c r="C38" s="75"/>
      <c r="D38" s="75"/>
      <c r="E38" s="75"/>
      <c r="F38" s="75"/>
      <c r="G38" s="76"/>
    </row>
    <row r="39" spans="1:7" ht="61.5" customHeight="1" x14ac:dyDescent="0.25">
      <c r="A39" s="15"/>
      <c r="B39" s="28" t="s">
        <v>4</v>
      </c>
      <c r="C39" s="27" t="s">
        <v>0</v>
      </c>
      <c r="D39" s="19" t="s">
        <v>1</v>
      </c>
      <c r="E39" s="19"/>
      <c r="F39" s="19"/>
      <c r="G39" s="27" t="s">
        <v>2</v>
      </c>
    </row>
    <row r="40" spans="1:7" ht="21" customHeight="1" x14ac:dyDescent="0.25">
      <c r="A40" s="15"/>
      <c r="B40" s="43" t="s">
        <v>10</v>
      </c>
      <c r="C40" s="43"/>
      <c r="D40" s="43"/>
      <c r="E40" s="43"/>
      <c r="F40" s="43"/>
      <c r="G40" s="43"/>
    </row>
    <row r="41" spans="1:7" x14ac:dyDescent="0.25">
      <c r="A41" s="15"/>
      <c r="B41" s="30">
        <v>2022</v>
      </c>
      <c r="C41" s="31">
        <v>2751066062.0900002</v>
      </c>
      <c r="D41" s="3">
        <f>SUM(D6)</f>
        <v>-293329.91999999998</v>
      </c>
      <c r="E41" s="3"/>
      <c r="F41" s="3"/>
      <c r="G41" s="3">
        <f>SUM(C41+D41)</f>
        <v>2750772732.1700001</v>
      </c>
    </row>
    <row r="42" spans="1:7" x14ac:dyDescent="0.25">
      <c r="A42" s="15"/>
      <c r="B42" s="30">
        <v>2023</v>
      </c>
      <c r="C42" s="31">
        <v>1424195259.6199999</v>
      </c>
      <c r="D42" s="3">
        <v>0</v>
      </c>
      <c r="E42" s="3"/>
      <c r="F42" s="3"/>
      <c r="G42" s="3">
        <f t="shared" ref="G42:G43" si="2">SUM(C42+D42)</f>
        <v>1424195259.6199999</v>
      </c>
    </row>
    <row r="43" spans="1:7" x14ac:dyDescent="0.25">
      <c r="A43" s="15"/>
      <c r="B43" s="30">
        <v>2024</v>
      </c>
      <c r="C43" s="31">
        <v>1959860792.8800001</v>
      </c>
      <c r="D43" s="3">
        <v>0</v>
      </c>
      <c r="E43" s="3"/>
      <c r="F43" s="3"/>
      <c r="G43" s="3">
        <f t="shared" si="2"/>
        <v>1959860792.8800001</v>
      </c>
    </row>
    <row r="44" spans="1:7" ht="21" customHeight="1" x14ac:dyDescent="0.25">
      <c r="A44" s="15"/>
      <c r="B44" s="55" t="s">
        <v>11</v>
      </c>
      <c r="C44" s="56"/>
      <c r="D44" s="56"/>
      <c r="E44" s="56"/>
      <c r="F44" s="56"/>
      <c r="G44" s="57"/>
    </row>
    <row r="45" spans="1:7" x14ac:dyDescent="0.25">
      <c r="A45" s="15"/>
      <c r="B45" s="30">
        <v>2022</v>
      </c>
      <c r="C45" s="31">
        <v>2779520638.6100001</v>
      </c>
      <c r="D45" s="3">
        <f>SUM(D34)</f>
        <v>0</v>
      </c>
      <c r="E45" s="3"/>
      <c r="F45" s="3"/>
      <c r="G45" s="3">
        <f>SUM(C45+D45)</f>
        <v>2779520638.6100001</v>
      </c>
    </row>
    <row r="46" spans="1:7" x14ac:dyDescent="0.25">
      <c r="A46" s="15"/>
      <c r="B46" s="30">
        <v>2023</v>
      </c>
      <c r="C46" s="31">
        <v>1424195259.6199999</v>
      </c>
      <c r="D46" s="3">
        <f>SUM(E34)</f>
        <v>0</v>
      </c>
      <c r="E46" s="3"/>
      <c r="F46" s="3"/>
      <c r="G46" s="3">
        <f t="shared" ref="G46:G47" si="3">SUM(C46+D46)</f>
        <v>1424195259.6199999</v>
      </c>
    </row>
    <row r="47" spans="1:7" x14ac:dyDescent="0.25">
      <c r="A47" s="15"/>
      <c r="B47" s="30">
        <v>2024</v>
      </c>
      <c r="C47" s="31">
        <v>1959860792.8800001</v>
      </c>
      <c r="D47" s="3">
        <f>SUM(F34)</f>
        <v>0</v>
      </c>
      <c r="E47" s="3"/>
      <c r="F47" s="3"/>
      <c r="G47" s="3">
        <f t="shared" si="3"/>
        <v>1959860792.8800001</v>
      </c>
    </row>
    <row r="48" spans="1:7" ht="23.25" customHeight="1" x14ac:dyDescent="0.25">
      <c r="A48" s="15"/>
      <c r="B48" s="55" t="s">
        <v>3</v>
      </c>
      <c r="C48" s="56"/>
      <c r="D48" s="56"/>
      <c r="E48" s="56"/>
      <c r="F48" s="56"/>
      <c r="G48" s="57"/>
    </row>
    <row r="49" spans="1:7" x14ac:dyDescent="0.25">
      <c r="A49" s="15"/>
      <c r="B49" s="30">
        <v>2022</v>
      </c>
      <c r="C49" s="32">
        <f>C41-C45</f>
        <v>-28454576.519999981</v>
      </c>
      <c r="D49" s="3">
        <f>SUM(D35)</f>
        <v>293329.91999999998</v>
      </c>
      <c r="E49" s="3"/>
      <c r="F49" s="3"/>
      <c r="G49" s="3">
        <f>SUM(C49-D49)</f>
        <v>-28747906.439999983</v>
      </c>
    </row>
    <row r="50" spans="1:7" x14ac:dyDescent="0.25">
      <c r="A50" s="15"/>
      <c r="B50" s="30">
        <v>2023</v>
      </c>
      <c r="C50" s="32">
        <f>C42-C46</f>
        <v>0</v>
      </c>
      <c r="D50" s="3">
        <f>SUM(D42-D46)</f>
        <v>0</v>
      </c>
      <c r="E50" s="3"/>
      <c r="F50" s="3"/>
      <c r="G50" s="3">
        <f t="shared" ref="G50:G51" si="4">SUM(C50+D50)</f>
        <v>0</v>
      </c>
    </row>
    <row r="51" spans="1:7" x14ac:dyDescent="0.25">
      <c r="A51" s="15"/>
      <c r="B51" s="30">
        <v>2024</v>
      </c>
      <c r="C51" s="32">
        <f>C43-C47</f>
        <v>0</v>
      </c>
      <c r="D51" s="3">
        <f t="shared" ref="D51" si="5">SUM(D43-D47)</f>
        <v>0</v>
      </c>
      <c r="E51" s="3"/>
      <c r="F51" s="3"/>
      <c r="G51" s="3">
        <f t="shared" si="4"/>
        <v>0</v>
      </c>
    </row>
  </sheetData>
  <mergeCells count="33">
    <mergeCell ref="C9:C10"/>
    <mergeCell ref="B35:C35"/>
    <mergeCell ref="B36:G38"/>
    <mergeCell ref="A36:A38"/>
    <mergeCell ref="A1:G1"/>
    <mergeCell ref="A2:G2"/>
    <mergeCell ref="A7:G7"/>
    <mergeCell ref="A4:G4"/>
    <mergeCell ref="A6:C6"/>
    <mergeCell ref="B48:G48"/>
    <mergeCell ref="A34:C34"/>
    <mergeCell ref="B40:G40"/>
    <mergeCell ref="B44:G44"/>
    <mergeCell ref="B31:C31"/>
    <mergeCell ref="A33:C33"/>
    <mergeCell ref="A29:A30"/>
    <mergeCell ref="A28:C28"/>
    <mergeCell ref="G29:G30"/>
    <mergeCell ref="B29:B30"/>
    <mergeCell ref="A26:C26"/>
    <mergeCell ref="B8:B13"/>
    <mergeCell ref="A8:A13"/>
    <mergeCell ref="G21:G22"/>
    <mergeCell ref="G23:G24"/>
    <mergeCell ref="B21:B25"/>
    <mergeCell ref="A21:A25"/>
    <mergeCell ref="G9:G10"/>
    <mergeCell ref="G11:G12"/>
    <mergeCell ref="G17:G18"/>
    <mergeCell ref="A14:C14"/>
    <mergeCell ref="A20:C20"/>
    <mergeCell ref="B15:B19"/>
    <mergeCell ref="A15:A19"/>
  </mergeCells>
  <pageMargins left="0.9055118110236221" right="0.39370078740157483" top="0.59055118110236227" bottom="0.39370078740157483" header="0.31496062992125984" footer="0.31496062992125984"/>
  <pageSetup paperSize="9" scale="74" firstPageNumber="2" fitToHeight="0" orientation="portrait" useFirstPageNumber="1" r:id="rId1"/>
  <headerFooter>
    <oddHeader xml:space="preserve">&amp;C&amp;P
</oddHeader>
  </headerFooter>
  <rowBreaks count="2" manualBreakCount="2">
    <brk id="14" max="6" man="1"/>
    <brk id="2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 2022</vt:lpstr>
      <vt:lpstr>'январь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2022-01-19T14:15:21Z</dcterms:modified>
</cp:coreProperties>
</file>