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485" windowWidth="14805" windowHeight="6630"/>
  </bookViews>
  <sheets>
    <sheet name="внеочер.сентябрь" sheetId="8" r:id="rId1"/>
  </sheets>
  <definedNames>
    <definedName name="_xlnm.Print_Area" localSheetId="0">внеочер.сентябрь!$A$1:$G$44</definedName>
  </definedNames>
  <calcPr calcId="145621"/>
</workbook>
</file>

<file path=xl/calcChain.xml><?xml version="1.0" encoding="utf-8"?>
<calcChain xmlns="http://schemas.openxmlformats.org/spreadsheetml/2006/main">
  <c r="E8" i="8" l="1"/>
  <c r="F8" i="8"/>
  <c r="D8" i="8"/>
  <c r="D16" i="8" l="1"/>
  <c r="D15" i="8"/>
  <c r="D14" i="8"/>
  <c r="D34" i="8"/>
  <c r="E25" i="8"/>
  <c r="D25" i="8"/>
  <c r="D27" i="8"/>
  <c r="D10" i="8" l="1"/>
  <c r="D17" i="8" l="1"/>
  <c r="D30" i="8" s="1"/>
  <c r="D29" i="8"/>
  <c r="E17" i="8" l="1"/>
  <c r="E30" i="8" s="1"/>
  <c r="F17" i="8"/>
  <c r="F30" i="8" s="1"/>
  <c r="D33" i="8"/>
  <c r="D35" i="8" l="1"/>
  <c r="D38" i="8" l="1"/>
  <c r="D39" i="8"/>
  <c r="D37" i="8" l="1"/>
  <c r="D43" i="8"/>
  <c r="C43" i="8"/>
  <c r="C42" i="8"/>
  <c r="C41" i="8"/>
  <c r="G39" i="8"/>
  <c r="G35" i="8"/>
  <c r="G34" i="8"/>
  <c r="D41" i="8" l="1"/>
  <c r="G33" i="8"/>
  <c r="G43" i="8"/>
  <c r="D42" i="8" l="1"/>
  <c r="G42" i="8" s="1"/>
  <c r="G37" i="8"/>
  <c r="G41" i="8" s="1"/>
  <c r="G38" i="8"/>
</calcChain>
</file>

<file path=xl/sharedStrings.xml><?xml version="1.0" encoding="utf-8"?>
<sst xmlns="http://schemas.openxmlformats.org/spreadsheetml/2006/main" count="64" uniqueCount="61">
  <si>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</si>
  <si>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</si>
  <si>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</si>
  <si>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</si>
  <si>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</si>
  <si>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</si>
  <si>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</si>
  <si>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</si>
  <si>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</si>
  <si>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</si>
  <si>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</si>
  <si>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</si>
  <si>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Финансовое управление</t>
  </si>
  <si>
    <t>2022 год</t>
  </si>
  <si>
    <t>РАСХОДЫ:</t>
  </si>
  <si>
    <t>2023 год</t>
  </si>
  <si>
    <t>ДОХОДЫ: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</si>
  <si>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от 17.12.2021 № 32/156
 «О бюджете городского округа Кинешма на 2022 год и плановый период 2023 и 2024 годов»</t>
  </si>
  <si>
    <t>2024 год</t>
  </si>
  <si>
    <t>Всего по доходам:</t>
  </si>
  <si>
    <t xml:space="preserve">Наименова- ние ГАДБ/ ГРБС </t>
  </si>
  <si>
    <t>Итого по 961:</t>
  </si>
  <si>
    <t>Итого по 962:</t>
  </si>
  <si>
    <t>Дотация на поддержку мер по обеспечению сбалансированности местных бюджетов</t>
  </si>
  <si>
    <t>2 02 15002 04 0000 150</t>
  </si>
  <si>
    <t>Безвозмездные поступления. Грант в целях достижения результатов ФП "Модернизация сферы соц.обслуживания и развитие сектора негос.организаций в сфере оказаниясоц.услуг" и реализации в рамках комплекса мер по оказанию поддержки детям, находящимся в трудной жизненной ситуации проекта городского округа Кинешма "Уютный коворкинг "Своя КУХНЯ"</t>
  </si>
  <si>
    <t>Управление образования</t>
  </si>
  <si>
    <t>0701.4110100630.611</t>
  </si>
  <si>
    <t>0702.4110100630.611</t>
  </si>
  <si>
    <t>Итого по 953:</t>
  </si>
  <si>
    <t>Перераспределение бюджетных ассигнований по бюджетной смете для обучения специалистов по охране труда и пожарной безопасности</t>
  </si>
  <si>
    <t>Бюджетные ассигнования для финансового обеспечения договора аренды земельного участка от 01.08.2020</t>
  </si>
  <si>
    <t>Уточнение бюджетных ассигнований по взносам на кап.ремонт муниципального фонда, в связи с его уточнением</t>
  </si>
  <si>
    <t>Закрытие (перераспределение) бюджетных ассигнования по обслуживанию мун.долга в связи с замещением ком.кредита на бюджетный</t>
  </si>
  <si>
    <t>Закрытие (перераспределение) на обеспечение деятельности администрации</t>
  </si>
  <si>
    <t>Грант в целях достижения результатов ФП "Модернизация сферы соц.обслуживания и развитие сектора негос.организаций в сфере оказаниясоц.услуг" и реализации в рамках комплекса мер по оказанию поддержки детям, находящимся в трудной жизненной ситуации проекта городского округа Кинешма "Уютный коворкинг "Своя КУХНЯ"</t>
  </si>
  <si>
    <t>Администрация</t>
  </si>
  <si>
    <t>городская Дума</t>
  </si>
  <si>
    <t xml:space="preserve">Бюджетные ассигнования на обеспечение физической охраной дошкольных учреждений </t>
  </si>
  <si>
    <t>Бюджетные ассигнования на обеспечение физической охраной школ</t>
  </si>
  <si>
    <t>0104.5410100360.100</t>
  </si>
  <si>
    <t>0104.5410100360.200</t>
  </si>
  <si>
    <t>0104.5410100360.800</t>
  </si>
  <si>
    <t>0113.8090011230.200</t>
  </si>
  <si>
    <t>0501.4510110550.200</t>
  </si>
  <si>
    <t>1301.5340110270.700</t>
  </si>
  <si>
    <t>0707.4410211930.600</t>
  </si>
  <si>
    <t>0103.7010000440.200</t>
  </si>
  <si>
    <t>0503.5110310490.600</t>
  </si>
  <si>
    <t>Итого по 954:</t>
  </si>
  <si>
    <t>0701.4110100020.600</t>
  </si>
  <si>
    <t>0701.4110100050.600</t>
  </si>
  <si>
    <t xml:space="preserve">Бюджетные ассигнования на приобретение коммунальной техники (ломовоз) </t>
  </si>
  <si>
    <t xml:space="preserve">Перераспределение бюджетных ассигнования в связи с экономией расходов по коммунальным услугам и питанию детей образовательных учреждений </t>
  </si>
  <si>
    <t>Субсидия на разработку проектной документации на кап.ремонт объектов общего образования (школы)</t>
  </si>
  <si>
    <t xml:space="preserve">Перераспределение бюджетных ассигнований по субсидии на разработку проектной документации на кап.ремонт объектов общего образования (школы), в связи с уточнением уточнение КБК </t>
  </si>
  <si>
    <t>0702.4130100020.600</t>
  </si>
  <si>
    <t>2 04 04010 04 0000 150</t>
  </si>
  <si>
    <t>0702.41702S8800.600</t>
  </si>
  <si>
    <t>2 02 29999 04 0000 150</t>
  </si>
  <si>
    <t>Бюджетные ассигнования для заключения ГПХ на 4 квартал 2022 в связи с временной необходимостью осуществления полномочий пресс-секретаря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</si>
</sst>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2">
      <alignment horizontal="left" vertical="top" wrapText="1"/>
    </xf>
    <xf numFmtId="1" fontId="1" fillId="0" borderId="2">
      <alignment horizontal="center" vertical="top" shrinkToFit="1"/>
    </xf>
    <xf numFmtId="0" fontId="2" fillId="0" borderId="2">
      <alignment vertical="top" wrapText="1"/>
    </xf>
  </cellStyleXfs>
  <cellXfs count="61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/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</cellXfs>
  <cellStyles count="4">
    <cellStyle name="xl23" xfId="2"/>
    <cellStyle name="xl32" xfId="3"/>
    <cellStyle name="xl4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abSelected="1" view="pageBreakPreview" topLeftCell="A25" zoomScaleNormal="100" zoomScaleSheetLayoutView="100" workbookViewId="0">
      <selection activeCell="G28" sqref="G28"/>
    </sheetView>
  </sheetViews>
  <sheetFormatPr defaultRowHeight="15.75" x14ac:dyDescent="0.25"/>
  <cols>
    <col min="1" max="1" width="6.42578125" style="20" customWidth="1"/>
    <col min="2" max="2" width="18.85546875" style="22" customWidth="1"/>
    <col min="3" max="3" width="25.42578125" style="23" customWidth="1"/>
    <col min="4" max="4" width="17.7109375" style="20" customWidth="1"/>
    <col min="5" max="5" width="18.85546875" style="20" customWidth="1"/>
    <col min="6" max="6" width="14.7109375" style="20" customWidth="1"/>
    <col min="7" max="7" width="40.42578125" style="20" customWidth="1"/>
    <col min="8" max="16384" width="9.140625" style="20"/>
  </cols>
  <sheetData>
    <row r="1" spans="1:7" ht="96.75" customHeight="1" x14ac:dyDescent="0.25">
      <c r="A1" s="41" t="s">
        <v>17</v>
      </c>
      <c r="B1" s="41"/>
      <c r="C1" s="41"/>
      <c r="D1" s="41"/>
      <c r="E1" s="41"/>
      <c r="F1" s="41"/>
      <c r="G1" s="41"/>
    </row>
    <row r="2" spans="1:7" ht="24" customHeight="1" x14ac:dyDescent="0.25">
      <c r="A2" s="42" t="s">
        <v>8</v>
      </c>
      <c r="B2" s="42"/>
      <c r="C2" s="42"/>
      <c r="D2" s="42"/>
      <c r="E2" s="42"/>
      <c r="F2" s="42"/>
      <c r="G2" s="42"/>
    </row>
    <row r="3" spans="1:7" s="21" customFormat="1" ht="57" customHeight="1" x14ac:dyDescent="0.25">
      <c r="A3" s="2" t="s">
        <v>5</v>
      </c>
      <c r="B3" s="3" t="s">
        <v>20</v>
      </c>
      <c r="C3" s="25" t="s">
        <v>7</v>
      </c>
      <c r="D3" s="1" t="s">
        <v>13</v>
      </c>
      <c r="E3" s="1" t="s">
        <v>15</v>
      </c>
      <c r="F3" s="2" t="s">
        <v>18</v>
      </c>
      <c r="G3" s="2" t="s">
        <v>6</v>
      </c>
    </row>
    <row r="4" spans="1:7" ht="27.75" customHeight="1" x14ac:dyDescent="0.25">
      <c r="A4" s="44" t="s">
        <v>16</v>
      </c>
      <c r="B4" s="44"/>
      <c r="C4" s="44"/>
      <c r="D4" s="44"/>
      <c r="E4" s="44"/>
      <c r="F4" s="44"/>
      <c r="G4" s="44"/>
    </row>
    <row r="5" spans="1:7" ht="61.5" customHeight="1" x14ac:dyDescent="0.25">
      <c r="A5" s="47">
        <v>1</v>
      </c>
      <c r="B5" s="45" t="s">
        <v>12</v>
      </c>
      <c r="C5" s="27" t="s">
        <v>24</v>
      </c>
      <c r="D5" s="15">
        <v>2783456.07</v>
      </c>
      <c r="E5" s="6"/>
      <c r="F5" s="7"/>
      <c r="G5" s="28" t="s">
        <v>23</v>
      </c>
    </row>
    <row r="6" spans="1:7" ht="61.5" customHeight="1" x14ac:dyDescent="0.25">
      <c r="A6" s="48"/>
      <c r="B6" s="46"/>
      <c r="C6" s="40" t="s">
        <v>59</v>
      </c>
      <c r="D6" s="7">
        <v>8740500</v>
      </c>
      <c r="E6" s="6"/>
      <c r="F6" s="7"/>
      <c r="G6" s="34" t="s">
        <v>54</v>
      </c>
    </row>
    <row r="7" spans="1:7" ht="61.5" customHeight="1" x14ac:dyDescent="0.25">
      <c r="A7" s="38">
        <v>2</v>
      </c>
      <c r="B7" s="37" t="s">
        <v>36</v>
      </c>
      <c r="C7" s="25" t="s">
        <v>57</v>
      </c>
      <c r="D7" s="10">
        <v>1049606</v>
      </c>
      <c r="E7" s="35">
        <v>449831</v>
      </c>
      <c r="F7" s="7"/>
      <c r="G7" s="34" t="s">
        <v>25</v>
      </c>
    </row>
    <row r="8" spans="1:7" ht="29.25" customHeight="1" x14ac:dyDescent="0.25">
      <c r="A8" s="44" t="s">
        <v>19</v>
      </c>
      <c r="B8" s="44"/>
      <c r="C8" s="44"/>
      <c r="D8" s="8">
        <f>SUM(D5:D7)</f>
        <v>12573562.07</v>
      </c>
      <c r="E8" s="8">
        <f t="shared" ref="E8:F8" si="0">SUM(E5:E7)</f>
        <v>449831</v>
      </c>
      <c r="F8" s="8">
        <f t="shared" si="0"/>
        <v>0</v>
      </c>
      <c r="G8" s="2"/>
    </row>
    <row r="9" spans="1:7" s="11" customFormat="1" ht="24.75" customHeight="1" x14ac:dyDescent="0.25">
      <c r="A9" s="43" t="s">
        <v>14</v>
      </c>
      <c r="B9" s="43"/>
      <c r="C9" s="43"/>
      <c r="D9" s="43"/>
      <c r="E9" s="43"/>
      <c r="F9" s="43"/>
      <c r="G9" s="43"/>
    </row>
    <row r="10" spans="1:7" s="11" customFormat="1" ht="60" customHeight="1" x14ac:dyDescent="0.25">
      <c r="A10" s="49">
        <v>1</v>
      </c>
      <c r="B10" s="57" t="s">
        <v>26</v>
      </c>
      <c r="C10" s="25" t="s">
        <v>27</v>
      </c>
      <c r="D10" s="5">
        <f>3535680+364800</f>
        <v>3900480</v>
      </c>
      <c r="E10" s="3"/>
      <c r="F10" s="3"/>
      <c r="G10" s="17" t="s">
        <v>38</v>
      </c>
    </row>
    <row r="11" spans="1:7" s="11" customFormat="1" ht="46.5" customHeight="1" x14ac:dyDescent="0.25">
      <c r="A11" s="50"/>
      <c r="B11" s="58"/>
      <c r="C11" s="25" t="s">
        <v>28</v>
      </c>
      <c r="D11" s="5">
        <v>2621907</v>
      </c>
      <c r="E11" s="3"/>
      <c r="F11" s="3"/>
      <c r="G11" s="17" t="s">
        <v>39</v>
      </c>
    </row>
    <row r="12" spans="1:7" s="11" customFormat="1" ht="46.5" customHeight="1" x14ac:dyDescent="0.25">
      <c r="A12" s="50"/>
      <c r="B12" s="58"/>
      <c r="C12" s="5" t="s">
        <v>58</v>
      </c>
      <c r="D12" s="7">
        <v>9200000</v>
      </c>
      <c r="E12" s="3"/>
      <c r="F12" s="3"/>
      <c r="G12" s="55" t="s">
        <v>55</v>
      </c>
    </row>
    <row r="13" spans="1:7" s="16" customFormat="1" ht="63.75" customHeight="1" x14ac:dyDescent="0.25">
      <c r="A13" s="50"/>
      <c r="B13" s="58"/>
      <c r="C13" s="5" t="s">
        <v>58</v>
      </c>
      <c r="D13" s="7">
        <v>-9200000</v>
      </c>
      <c r="E13" s="4"/>
      <c r="F13" s="4"/>
      <c r="G13" s="56"/>
    </row>
    <row r="14" spans="1:7" s="16" customFormat="1" ht="36.75" customHeight="1" x14ac:dyDescent="0.25">
      <c r="A14" s="50"/>
      <c r="B14" s="58"/>
      <c r="C14" s="25" t="s">
        <v>50</v>
      </c>
      <c r="D14" s="10">
        <f>-1655525.17-115000</f>
        <v>-1770525.17</v>
      </c>
      <c r="E14" s="4"/>
      <c r="F14" s="4"/>
      <c r="G14" s="55" t="s">
        <v>53</v>
      </c>
    </row>
    <row r="15" spans="1:7" s="16" customFormat="1" ht="36.75" customHeight="1" x14ac:dyDescent="0.25">
      <c r="A15" s="50"/>
      <c r="B15" s="58"/>
      <c r="C15" s="25" t="s">
        <v>56</v>
      </c>
      <c r="D15" s="10">
        <f>-1300000</f>
        <v>-1300000</v>
      </c>
      <c r="E15" s="4"/>
      <c r="F15" s="4"/>
      <c r="G15" s="60"/>
    </row>
    <row r="16" spans="1:7" s="16" customFormat="1" ht="25.5" customHeight="1" x14ac:dyDescent="0.25">
      <c r="A16" s="51"/>
      <c r="B16" s="59"/>
      <c r="C16" s="25" t="s">
        <v>51</v>
      </c>
      <c r="D16" s="10">
        <f>-285000-15000</f>
        <v>-300000</v>
      </c>
      <c r="E16" s="4"/>
      <c r="F16" s="4"/>
      <c r="G16" s="56"/>
    </row>
    <row r="17" spans="1:7" s="16" customFormat="1" ht="24" customHeight="1" x14ac:dyDescent="0.25">
      <c r="A17" s="43" t="s">
        <v>29</v>
      </c>
      <c r="B17" s="43"/>
      <c r="C17" s="43"/>
      <c r="D17" s="8">
        <f>SUM(D10:D16)</f>
        <v>3151861.83</v>
      </c>
      <c r="E17" s="8">
        <f>SUM(E13:E14)</f>
        <v>0</v>
      </c>
      <c r="F17" s="8">
        <f>SUM(F13:F14)</f>
        <v>0</v>
      </c>
      <c r="G17" s="17"/>
    </row>
    <row r="18" spans="1:7" s="11" customFormat="1" ht="50.25" customHeight="1" x14ac:dyDescent="0.25">
      <c r="A18" s="49">
        <v>2</v>
      </c>
      <c r="B18" s="57" t="s">
        <v>36</v>
      </c>
      <c r="C18" s="5" t="s">
        <v>41</v>
      </c>
      <c r="D18" s="10">
        <v>18000</v>
      </c>
      <c r="E18" s="3"/>
      <c r="F18" s="3"/>
      <c r="G18" s="55" t="s">
        <v>30</v>
      </c>
    </row>
    <row r="19" spans="1:7" s="11" customFormat="1" ht="42.75" customHeight="1" x14ac:dyDescent="0.25">
      <c r="A19" s="50"/>
      <c r="B19" s="58"/>
      <c r="C19" s="5" t="s">
        <v>42</v>
      </c>
      <c r="D19" s="10">
        <v>-18000</v>
      </c>
      <c r="E19" s="3"/>
      <c r="F19" s="3"/>
      <c r="G19" s="56"/>
    </row>
    <row r="20" spans="1:7" s="11" customFormat="1" ht="60.75" customHeight="1" x14ac:dyDescent="0.25">
      <c r="A20" s="50"/>
      <c r="B20" s="58"/>
      <c r="C20" s="5" t="s">
        <v>43</v>
      </c>
      <c r="D20" s="10">
        <v>50196.74</v>
      </c>
      <c r="E20" s="3"/>
      <c r="F20" s="3"/>
      <c r="G20" s="29" t="s">
        <v>31</v>
      </c>
    </row>
    <row r="21" spans="1:7" s="11" customFormat="1" ht="73.5" customHeight="1" x14ac:dyDescent="0.25">
      <c r="A21" s="50"/>
      <c r="B21" s="58"/>
      <c r="C21" s="5" t="s">
        <v>44</v>
      </c>
      <c r="D21" s="10">
        <v>-50196.74</v>
      </c>
      <c r="E21" s="3"/>
      <c r="F21" s="3"/>
      <c r="G21" s="17" t="s">
        <v>32</v>
      </c>
    </row>
    <row r="22" spans="1:7" s="11" customFormat="1" ht="84.75" customHeight="1" x14ac:dyDescent="0.25">
      <c r="A22" s="50"/>
      <c r="B22" s="58"/>
      <c r="C22" s="5" t="s">
        <v>45</v>
      </c>
      <c r="D22" s="7">
        <v>-2127905.7599999998</v>
      </c>
      <c r="E22" s="3"/>
      <c r="F22" s="3"/>
      <c r="G22" s="17" t="s">
        <v>33</v>
      </c>
    </row>
    <row r="23" spans="1:7" s="11" customFormat="1" ht="51.75" customHeight="1" x14ac:dyDescent="0.25">
      <c r="A23" s="50"/>
      <c r="B23" s="58"/>
      <c r="C23" s="5" t="s">
        <v>40</v>
      </c>
      <c r="D23" s="7">
        <v>-87699</v>
      </c>
      <c r="E23" s="3"/>
      <c r="F23" s="3"/>
      <c r="G23" s="17" t="s">
        <v>34</v>
      </c>
    </row>
    <row r="24" spans="1:7" s="11" customFormat="1" ht="183.75" customHeight="1" x14ac:dyDescent="0.25">
      <c r="A24" s="51"/>
      <c r="B24" s="59"/>
      <c r="C24" s="5" t="s">
        <v>46</v>
      </c>
      <c r="D24" s="10">
        <v>1049606</v>
      </c>
      <c r="E24" s="35">
        <v>449831</v>
      </c>
      <c r="F24" s="3"/>
      <c r="G24" s="17" t="s">
        <v>35</v>
      </c>
    </row>
    <row r="25" spans="1:7" s="11" customFormat="1" ht="33" customHeight="1" x14ac:dyDescent="0.25">
      <c r="A25" s="52" t="s">
        <v>21</v>
      </c>
      <c r="B25" s="53"/>
      <c r="C25" s="54"/>
      <c r="D25" s="39">
        <f>SUM(D18:D24)</f>
        <v>-1165998.7599999998</v>
      </c>
      <c r="E25" s="39">
        <f>SUM(E18:E24)</f>
        <v>449831</v>
      </c>
      <c r="F25" s="3"/>
      <c r="G25" s="36"/>
    </row>
    <row r="26" spans="1:7" s="11" customFormat="1" ht="63.75" customHeight="1" x14ac:dyDescent="0.25">
      <c r="A26" s="31">
        <v>3</v>
      </c>
      <c r="B26" s="33" t="s">
        <v>12</v>
      </c>
      <c r="C26" s="25" t="s">
        <v>48</v>
      </c>
      <c r="D26" s="10">
        <v>10500000</v>
      </c>
      <c r="E26" s="5"/>
      <c r="F26" s="4"/>
      <c r="G26" s="17" t="s">
        <v>52</v>
      </c>
    </row>
    <row r="27" spans="1:7" s="11" customFormat="1" ht="24.75" customHeight="1" x14ac:dyDescent="0.25">
      <c r="A27" s="52" t="s">
        <v>49</v>
      </c>
      <c r="B27" s="53"/>
      <c r="C27" s="54"/>
      <c r="D27" s="4">
        <f>SUM(D26:D26)</f>
        <v>10500000</v>
      </c>
      <c r="E27" s="4"/>
      <c r="F27" s="4"/>
      <c r="G27" s="9"/>
    </row>
    <row r="28" spans="1:7" s="11" customFormat="1" ht="103.5" customHeight="1" x14ac:dyDescent="0.25">
      <c r="A28" s="30">
        <v>4</v>
      </c>
      <c r="B28" s="32" t="s">
        <v>37</v>
      </c>
      <c r="C28" s="11" t="s">
        <v>47</v>
      </c>
      <c r="D28" s="7">
        <v>87699</v>
      </c>
      <c r="E28" s="4"/>
      <c r="F28" s="4"/>
      <c r="G28" s="34" t="s">
        <v>60</v>
      </c>
    </row>
    <row r="29" spans="1:7" s="11" customFormat="1" ht="26.25" customHeight="1" x14ac:dyDescent="0.25">
      <c r="A29" s="52" t="s">
        <v>22</v>
      </c>
      <c r="B29" s="53"/>
      <c r="C29" s="54"/>
      <c r="D29" s="4">
        <f>SUM(D28:D28)</f>
        <v>87699</v>
      </c>
      <c r="E29" s="4"/>
      <c r="F29" s="4"/>
      <c r="G29" s="9"/>
    </row>
    <row r="30" spans="1:7" ht="21.75" customHeight="1" x14ac:dyDescent="0.25">
      <c r="A30" s="43" t="s">
        <v>9</v>
      </c>
      <c r="B30" s="43"/>
      <c r="C30" s="43"/>
      <c r="D30" s="4">
        <f>D17+D25+D27+D29</f>
        <v>12573562.07</v>
      </c>
      <c r="E30" s="4">
        <f>E17+E25+E27+E29</f>
        <v>449831</v>
      </c>
      <c r="F30" s="4">
        <f>F17+F25+F27+F29</f>
        <v>0</v>
      </c>
      <c r="G30" s="5"/>
    </row>
    <row r="31" spans="1:7" ht="45" customHeight="1" x14ac:dyDescent="0.25">
      <c r="A31" s="1"/>
      <c r="B31" s="12" t="s">
        <v>4</v>
      </c>
      <c r="C31" s="26" t="s">
        <v>0</v>
      </c>
      <c r="D31" s="18" t="s">
        <v>1</v>
      </c>
      <c r="E31" s="18"/>
      <c r="F31" s="18"/>
      <c r="G31" s="19" t="s">
        <v>2</v>
      </c>
    </row>
    <row r="32" spans="1:7" ht="21" customHeight="1" x14ac:dyDescent="0.25">
      <c r="A32" s="1"/>
      <c r="B32" s="44" t="s">
        <v>10</v>
      </c>
      <c r="C32" s="44"/>
      <c r="D32" s="44"/>
      <c r="E32" s="44"/>
      <c r="F32" s="44"/>
      <c r="G32" s="44"/>
    </row>
    <row r="33" spans="1:7" x14ac:dyDescent="0.25">
      <c r="A33" s="1"/>
      <c r="B33" s="6">
        <v>2022</v>
      </c>
      <c r="C33" s="13">
        <v>3058937522.6300001</v>
      </c>
      <c r="D33" s="5">
        <f>SUM(D8)</f>
        <v>12573562.07</v>
      </c>
      <c r="E33" s="5"/>
      <c r="F33" s="5"/>
      <c r="G33" s="5">
        <f>SUM(C33+D33)</f>
        <v>3071511084.7000003</v>
      </c>
    </row>
    <row r="34" spans="1:7" x14ac:dyDescent="0.25">
      <c r="A34" s="1"/>
      <c r="B34" s="6">
        <v>2023</v>
      </c>
      <c r="C34" s="13">
        <v>1962969385.6199999</v>
      </c>
      <c r="D34" s="5">
        <f>SUM(E8)</f>
        <v>449831</v>
      </c>
      <c r="E34" s="5"/>
      <c r="F34" s="5"/>
      <c r="G34" s="5">
        <f t="shared" ref="G34:G35" si="1">SUM(C34+D34)</f>
        <v>1963419216.6199999</v>
      </c>
    </row>
    <row r="35" spans="1:7" x14ac:dyDescent="0.25">
      <c r="A35" s="1"/>
      <c r="B35" s="6">
        <v>2024</v>
      </c>
      <c r="C35" s="13">
        <v>1960194464.8800001</v>
      </c>
      <c r="D35" s="5">
        <f>SUM(F8)</f>
        <v>0</v>
      </c>
      <c r="E35" s="5"/>
      <c r="F35" s="5"/>
      <c r="G35" s="5">
        <f t="shared" si="1"/>
        <v>1960194464.8800001</v>
      </c>
    </row>
    <row r="36" spans="1:7" ht="21" customHeight="1" x14ac:dyDescent="0.25">
      <c r="A36" s="1"/>
      <c r="B36" s="43" t="s">
        <v>11</v>
      </c>
      <c r="C36" s="43"/>
      <c r="D36" s="43"/>
      <c r="E36" s="43"/>
      <c r="F36" s="43"/>
      <c r="G36" s="43"/>
    </row>
    <row r="37" spans="1:7" x14ac:dyDescent="0.25">
      <c r="A37" s="1"/>
      <c r="B37" s="6">
        <v>2022</v>
      </c>
      <c r="C37" s="13">
        <v>3116216136.6700001</v>
      </c>
      <c r="D37" s="5">
        <f>SUM(D30)</f>
        <v>12573562.07</v>
      </c>
      <c r="E37" s="5"/>
      <c r="F37" s="5"/>
      <c r="G37" s="5">
        <f>SUM(C37+D37)</f>
        <v>3128789698.7400002</v>
      </c>
    </row>
    <row r="38" spans="1:7" x14ac:dyDescent="0.25">
      <c r="A38" s="1"/>
      <c r="B38" s="6">
        <v>2023</v>
      </c>
      <c r="C38" s="13">
        <v>1962969385.6199999</v>
      </c>
      <c r="D38" s="5">
        <f>SUM(E30)</f>
        <v>449831</v>
      </c>
      <c r="E38" s="5"/>
      <c r="F38" s="5"/>
      <c r="G38" s="5">
        <f t="shared" ref="G38:G39" si="2">SUM(C38+D38)</f>
        <v>1963419216.6199999</v>
      </c>
    </row>
    <row r="39" spans="1:7" x14ac:dyDescent="0.25">
      <c r="A39" s="1"/>
      <c r="B39" s="6">
        <v>2024</v>
      </c>
      <c r="C39" s="13">
        <v>1960194464.8800001</v>
      </c>
      <c r="D39" s="5">
        <f>SUM(F30)</f>
        <v>0</v>
      </c>
      <c r="E39" s="5"/>
      <c r="F39" s="5"/>
      <c r="G39" s="5">
        <f t="shared" si="2"/>
        <v>1960194464.8800001</v>
      </c>
    </row>
    <row r="40" spans="1:7" ht="23.25" customHeight="1" x14ac:dyDescent="0.25">
      <c r="A40" s="1"/>
      <c r="B40" s="43" t="s">
        <v>3</v>
      </c>
      <c r="C40" s="43"/>
      <c r="D40" s="43"/>
      <c r="E40" s="43"/>
      <c r="F40" s="43"/>
      <c r="G40" s="43"/>
    </row>
    <row r="41" spans="1:7" x14ac:dyDescent="0.25">
      <c r="A41" s="1"/>
      <c r="B41" s="6">
        <v>2022</v>
      </c>
      <c r="C41" s="14">
        <f>C33-C37</f>
        <v>-57278614.039999962</v>
      </c>
      <c r="D41" s="5">
        <f>SUM(D33-D37)</f>
        <v>0</v>
      </c>
      <c r="E41" s="5"/>
      <c r="F41" s="5"/>
      <c r="G41" s="5">
        <f>G33-G37</f>
        <v>-57278614.039999962</v>
      </c>
    </row>
    <row r="42" spans="1:7" x14ac:dyDescent="0.25">
      <c r="A42" s="1"/>
      <c r="B42" s="6">
        <v>2023</v>
      </c>
      <c r="C42" s="14">
        <f>C34-C38</f>
        <v>0</v>
      </c>
      <c r="D42" s="5">
        <f>SUM(D34-D38)</f>
        <v>0</v>
      </c>
      <c r="E42" s="5"/>
      <c r="F42" s="5"/>
      <c r="G42" s="5">
        <f t="shared" ref="G42:G43" si="3">SUM(C42+D42)</f>
        <v>0</v>
      </c>
    </row>
    <row r="43" spans="1:7" x14ac:dyDescent="0.25">
      <c r="A43" s="1"/>
      <c r="B43" s="6">
        <v>2024</v>
      </c>
      <c r="C43" s="14">
        <f>C35-C39</f>
        <v>0</v>
      </c>
      <c r="D43" s="5">
        <f t="shared" ref="D43" si="4">SUM(D35-D39)</f>
        <v>0</v>
      </c>
      <c r="E43" s="5"/>
      <c r="F43" s="5"/>
      <c r="G43" s="5">
        <f t="shared" si="3"/>
        <v>0</v>
      </c>
    </row>
    <row r="44" spans="1:7" x14ac:dyDescent="0.25">
      <c r="D44" s="24"/>
      <c r="G44" s="24"/>
    </row>
  </sheetData>
  <mergeCells count="22">
    <mergeCell ref="A17:C17"/>
    <mergeCell ref="G12:G13"/>
    <mergeCell ref="B10:B16"/>
    <mergeCell ref="A25:C25"/>
    <mergeCell ref="A10:A16"/>
    <mergeCell ref="G14:G16"/>
    <mergeCell ref="G18:G19"/>
    <mergeCell ref="B18:B24"/>
    <mergeCell ref="A18:A24"/>
    <mergeCell ref="B40:G40"/>
    <mergeCell ref="A30:C30"/>
    <mergeCell ref="B32:G32"/>
    <mergeCell ref="B36:G36"/>
    <mergeCell ref="A27:C27"/>
    <mergeCell ref="A29:C29"/>
    <mergeCell ref="A1:G1"/>
    <mergeCell ref="A2:G2"/>
    <mergeCell ref="A9:G9"/>
    <mergeCell ref="A4:G4"/>
    <mergeCell ref="A8:C8"/>
    <mergeCell ref="B5:B6"/>
    <mergeCell ref="A5:A6"/>
  </mergeCells>
  <pageMargins left="0.9055118110236221" right="0.39370078740157483" top="0.59055118110236227" bottom="0.39370078740157483" header="0.31496062992125984" footer="0.31496062992125984"/>
  <pageSetup paperSize="9" scale="62" firstPageNumber="2" fitToHeight="0" orientation="portrait" useFirstPageNumber="1" r:id="rId1"/>
  <headerFooter>
    <oddHeader xml:space="preserve">&amp;C&amp;P
</oddHeader>
  </headerFooter>
  <rowBreaks count="1" manualBreakCount="1">
    <brk id="2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внеочер.сентябрь</vt:lpstr>
      <vt:lpstr>внеочер.сентябрь!Область_печати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2022-09-15T12:08:25Z</dcterms:modified>
</cp:coreProperties>
</file>