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6720" windowWidth="10392" windowHeight="2100" tabRatio="713" activeTab="7"/>
  </bookViews>
  <sheets>
    <sheet name="1.1.1." sheetId="10" r:id="rId1"/>
    <sheet name="1.1.2." sheetId="12" r:id="rId2"/>
    <sheet name="1.1.3." sheetId="13" r:id="rId3"/>
    <sheet name="1.2.1." sheetId="15" r:id="rId4"/>
    <sheet name="1.2.2." sheetId="16" r:id="rId5"/>
    <sheet name="1.2.3." sheetId="17" r:id="rId6"/>
    <sheet name="1.3.1." sheetId="6" r:id="rId7"/>
    <sheet name="1.3.2." sheetId="7" r:id="rId8"/>
    <sheet name="1.3.3." sheetId="8" r:id="rId9"/>
    <sheet name="1.4.1." sheetId="21" r:id="rId10"/>
    <sheet name="1.4.2." sheetId="23" r:id="rId11"/>
    <sheet name="1.4.3." sheetId="31" r:id="rId12"/>
    <sheet name="1.4.4." sheetId="29" r:id="rId13"/>
    <sheet name="ПРОВЕРКА" sheetId="28" r:id="rId14"/>
  </sheets>
  <externalReferences>
    <externalReference r:id="rId15"/>
  </externalReferences>
  <definedNames>
    <definedName name="_xlnm.Print_Area" localSheetId="0">'1.1.1.'!$A$1:$Q$17</definedName>
    <definedName name="_xlnm.Print_Area" localSheetId="3">'1.2.1.'!$A$1:$H$9</definedName>
    <definedName name="_xlnm.Print_Area" localSheetId="6">'1.3.1.'!$A$1:$N$8</definedName>
    <definedName name="_xlnm.Print_Area" localSheetId="7">'1.3.2.'!$A$1:$N$72</definedName>
    <definedName name="_xlnm.Print_Area" localSheetId="9">'1.4.1.'!$A$1:$M$13</definedName>
    <definedName name="_xlnm.Print_Area" localSheetId="10">'1.4.2.'!$A$1:$N$78</definedName>
    <definedName name="_xlnm.Print_Area" localSheetId="12">'1.4.4.'!$A$1:$L$9</definedName>
  </definedNames>
  <calcPr calcId="144525"/>
</workbook>
</file>

<file path=xl/calcChain.xml><?xml version="1.0" encoding="utf-8"?>
<calcChain xmlns="http://schemas.openxmlformats.org/spreadsheetml/2006/main">
  <c r="I9" i="29" l="1"/>
  <c r="F9" i="29"/>
  <c r="I8" i="29" l="1"/>
  <c r="F8" i="29"/>
  <c r="I46" i="31" l="1"/>
  <c r="H46" i="31"/>
  <c r="H3" i="31"/>
  <c r="B3" i="31"/>
  <c r="C3" i="31" s="1"/>
  <c r="I415" i="12" l="1"/>
  <c r="M415" i="12" l="1"/>
  <c r="L415" i="12"/>
  <c r="I77" i="23" l="1"/>
  <c r="H77" i="23"/>
  <c r="A13" i="23"/>
  <c r="L12" i="8" l="1"/>
  <c r="L72" i="7"/>
  <c r="E13" i="17"/>
  <c r="G74" i="16" l="1"/>
  <c r="I73" i="16"/>
  <c r="F74" i="16"/>
  <c r="H73" i="16"/>
  <c r="D74" i="16"/>
  <c r="K72" i="7" l="1"/>
  <c r="I72" i="16" l="1"/>
  <c r="H72" i="16"/>
  <c r="I17" i="10" l="1"/>
  <c r="L80" i="7" l="1"/>
  <c r="K80" i="7"/>
  <c r="L79" i="7"/>
  <c r="K79" i="7"/>
  <c r="L78" i="7"/>
  <c r="K78" i="7"/>
  <c r="L77" i="7"/>
  <c r="K77" i="7"/>
  <c r="L76" i="7"/>
  <c r="K76" i="7"/>
  <c r="L75" i="7"/>
  <c r="K75" i="7"/>
  <c r="L81" i="7" l="1"/>
  <c r="K81" i="7"/>
  <c r="H17" i="16" l="1"/>
  <c r="H16" i="16"/>
  <c r="H15" i="16"/>
  <c r="H13" i="16"/>
  <c r="H12" i="16"/>
  <c r="H11" i="16"/>
  <c r="H20" i="16"/>
  <c r="I6" i="29" l="1"/>
  <c r="H6" i="29"/>
  <c r="I12" i="16" l="1"/>
  <c r="I9" i="16" l="1"/>
  <c r="H9" i="16"/>
  <c r="H63" i="16" l="1"/>
  <c r="H59" i="16"/>
  <c r="H58" i="16"/>
  <c r="H55" i="16"/>
  <c r="H53" i="16"/>
  <c r="H7" i="16"/>
  <c r="H8" i="16"/>
  <c r="H51" i="16"/>
  <c r="L8" i="6" l="1"/>
  <c r="D13" i="17" l="1"/>
  <c r="E9" i="15"/>
  <c r="D9" i="15"/>
  <c r="I67" i="16"/>
  <c r="I59" i="16"/>
  <c r="I60" i="16"/>
  <c r="I61" i="16"/>
  <c r="I62" i="16"/>
  <c r="I63" i="16"/>
  <c r="I64" i="16"/>
  <c r="I65" i="16"/>
  <c r="I58" i="16"/>
  <c r="I57" i="16"/>
  <c r="I56" i="16"/>
  <c r="I55" i="16"/>
  <c r="I54" i="16"/>
  <c r="I53" i="16"/>
  <c r="I52" i="16"/>
  <c r="I51" i="16"/>
  <c r="I43" i="16"/>
  <c r="I40" i="16"/>
  <c r="I39" i="16"/>
  <c r="I38" i="16"/>
  <c r="I37" i="16"/>
  <c r="I36" i="16"/>
  <c r="I33" i="16"/>
  <c r="I32" i="16"/>
  <c r="I31" i="16"/>
  <c r="I30" i="16"/>
  <c r="I29" i="16"/>
  <c r="I28" i="16"/>
  <c r="I24" i="16"/>
  <c r="I22" i="16"/>
  <c r="I21" i="16"/>
  <c r="I16" i="16"/>
  <c r="I15" i="16"/>
  <c r="I13" i="16"/>
  <c r="I10" i="16"/>
  <c r="I8" i="16"/>
  <c r="I18" i="16"/>
  <c r="I19" i="16"/>
  <c r="I20" i="16"/>
  <c r="H19" i="16"/>
  <c r="I71" i="16" l="1"/>
  <c r="H71" i="16"/>
  <c r="K12" i="8" l="1"/>
  <c r="K8" i="6"/>
  <c r="I13" i="21"/>
  <c r="H13" i="21"/>
  <c r="M17" i="10" l="1"/>
  <c r="M14" i="13" s="1"/>
  <c r="L17" i="10"/>
  <c r="L12" i="13" l="1"/>
  <c r="L14" i="13" s="1"/>
  <c r="H60" i="16" l="1"/>
  <c r="I70" i="16" l="1"/>
  <c r="H70" i="16"/>
  <c r="A1" i="28" l="1"/>
  <c r="M12" i="13" l="1"/>
  <c r="I12" i="13" l="1"/>
  <c r="H65" i="16" l="1"/>
  <c r="I68" i="16" l="1"/>
  <c r="H68" i="16"/>
  <c r="I34" i="16" l="1"/>
  <c r="I27" i="16"/>
  <c r="I49" i="16"/>
  <c r="I48" i="16"/>
  <c r="I47" i="16"/>
  <c r="I45" i="16"/>
  <c r="I46" i="16"/>
  <c r="I42" i="16"/>
  <c r="H42" i="16"/>
  <c r="I7" i="16" l="1"/>
  <c r="H10" i="16" l="1"/>
  <c r="H3" i="29" l="1"/>
  <c r="B3" i="29"/>
  <c r="C3" i="29" s="1"/>
  <c r="I6" i="16" l="1"/>
  <c r="H6" i="16"/>
  <c r="I50" i="16" l="1"/>
  <c r="H50" i="16"/>
  <c r="H21" i="16" l="1"/>
  <c r="I41" i="16" l="1"/>
  <c r="I35" i="16"/>
  <c r="A11" i="28"/>
  <c r="B5" i="28" l="1"/>
  <c r="B7" i="28"/>
  <c r="I26" i="16" l="1"/>
  <c r="H26" i="16"/>
  <c r="H3" i="23" l="1"/>
  <c r="B3" i="23"/>
  <c r="C3" i="23" s="1"/>
  <c r="H67" i="16" l="1"/>
  <c r="H32" i="16" l="1"/>
  <c r="I11" i="16"/>
  <c r="I14" i="16" l="1"/>
  <c r="H14" i="16"/>
  <c r="I17" i="16"/>
  <c r="I66" i="16"/>
  <c r="H66" i="16"/>
  <c r="I69" i="16"/>
  <c r="H69" i="16"/>
  <c r="H35" i="16"/>
  <c r="H47" i="16" l="1"/>
  <c r="I44" i="16"/>
  <c r="H44" i="16"/>
  <c r="H38" i="16"/>
  <c r="I25" i="16"/>
  <c r="H25" i="16"/>
  <c r="H24" i="16"/>
  <c r="H23" i="16"/>
  <c r="H48" i="16"/>
  <c r="H41" i="16"/>
  <c r="H34" i="16"/>
  <c r="H33" i="16"/>
  <c r="H29" i="16"/>
  <c r="H27" i="16"/>
  <c r="I74" i="16" l="1"/>
  <c r="H46" i="16"/>
  <c r="H45" i="16"/>
  <c r="H43" i="16"/>
  <c r="H40" i="16"/>
  <c r="H39" i="16"/>
  <c r="H22" i="16" l="1"/>
  <c r="H54" i="16" l="1"/>
  <c r="H64" i="16"/>
  <c r="H62" i="16"/>
  <c r="H49" i="16" l="1"/>
  <c r="H37" i="16"/>
  <c r="H31" i="16"/>
  <c r="H30" i="16"/>
  <c r="H28" i="16"/>
  <c r="H52" i="16"/>
  <c r="H18" i="16"/>
  <c r="H57" i="16" l="1"/>
  <c r="H61" i="16"/>
  <c r="H56" i="16"/>
  <c r="B3" i="6" l="1"/>
  <c r="C3" i="6" s="1"/>
  <c r="D3" i="6" s="1"/>
  <c r="E3" i="6" s="1"/>
  <c r="F3" i="6" s="1"/>
  <c r="G3" i="6" s="1"/>
  <c r="H3" i="6" s="1"/>
  <c r="I3" i="6" s="1"/>
  <c r="J3" i="6" s="1"/>
  <c r="K3" i="6" s="1"/>
  <c r="L3" i="6" s="1"/>
  <c r="M3" i="6" s="1"/>
  <c r="N3" i="6" s="1"/>
  <c r="B3" i="21"/>
  <c r="C3" i="21" s="1"/>
  <c r="D3" i="21" s="1"/>
  <c r="E3" i="21" s="1"/>
  <c r="F3" i="21" s="1"/>
  <c r="G3" i="21" s="1"/>
  <c r="H3" i="21" s="1"/>
  <c r="I3" i="21" s="1"/>
  <c r="J3" i="21" s="1"/>
  <c r="K3" i="21" s="1"/>
  <c r="L3" i="21" s="1"/>
  <c r="M3" i="21" s="1"/>
  <c r="I14" i="8" l="1"/>
  <c r="G5" i="28"/>
  <c r="C5" i="28"/>
  <c r="H5" i="28"/>
  <c r="C7" i="28"/>
  <c r="L14" i="8"/>
  <c r="I14" i="13" l="1"/>
  <c r="A25" i="12"/>
  <c r="A6" i="10"/>
  <c r="A13" i="10" s="1"/>
  <c r="B4" i="17"/>
  <c r="C4" i="17" s="1"/>
  <c r="D4" i="17" s="1"/>
  <c r="E4" i="17" s="1"/>
  <c r="F4" i="17" s="1"/>
  <c r="G4" i="17" s="1"/>
  <c r="H4" i="17" s="1"/>
  <c r="B5" i="16"/>
  <c r="C5" i="16" s="1"/>
  <c r="D5" i="16" s="1"/>
  <c r="E5" i="16" s="1"/>
  <c r="B4" i="15"/>
  <c r="C4" i="15" s="1"/>
  <c r="D4" i="15" s="1"/>
  <c r="E4" i="15" s="1"/>
  <c r="F4" i="15" s="1"/>
  <c r="G4" i="15" s="1"/>
  <c r="H4" i="15" s="1"/>
  <c r="B4" i="13"/>
  <c r="C4" i="13" s="1"/>
  <c r="E4" i="13" s="1"/>
  <c r="F4" i="13" s="1"/>
  <c r="G4" i="13" s="1"/>
  <c r="H4" i="13" s="1"/>
  <c r="I4" i="13" s="1"/>
  <c r="J4" i="13" s="1"/>
  <c r="K4" i="13" s="1"/>
  <c r="L4" i="13" s="1"/>
  <c r="M4" i="13" s="1"/>
  <c r="N4" i="13" s="1"/>
  <c r="O4" i="13" s="1"/>
  <c r="P4" i="13" s="1"/>
  <c r="B4" i="12"/>
  <c r="C4" i="12" s="1"/>
  <c r="E4" i="12" s="1"/>
  <c r="F4" i="12" s="1"/>
  <c r="G4" i="12" s="1"/>
  <c r="H4" i="12" s="1"/>
  <c r="I4" i="12" s="1"/>
  <c r="L4" i="12" s="1"/>
  <c r="M4" i="12" s="1"/>
  <c r="N4" i="12" s="1"/>
  <c r="P4" i="12" s="1"/>
  <c r="Q4" i="12" s="1"/>
  <c r="B3" i="8"/>
  <c r="C3" i="8" s="1"/>
  <c r="D3" i="8" s="1"/>
  <c r="E3" i="8" s="1"/>
  <c r="F3" i="8" s="1"/>
  <c r="G3" i="8" s="1"/>
  <c r="H3" i="8" s="1"/>
  <c r="I3" i="8" s="1"/>
  <c r="J3" i="8" s="1"/>
  <c r="K3" i="8" s="1"/>
  <c r="L3" i="8" s="1"/>
  <c r="M3" i="8" s="1"/>
  <c r="N3" i="8" s="1"/>
  <c r="O3" i="8" s="1"/>
  <c r="B3" i="7"/>
  <c r="C3" i="7" s="1"/>
  <c r="D3" i="7" s="1"/>
  <c r="E3" i="7" s="1"/>
  <c r="F3" i="7" s="1"/>
  <c r="G3" i="7" s="1"/>
  <c r="H3" i="7" s="1"/>
  <c r="I3" i="7" s="1"/>
  <c r="J3" i="7" s="1"/>
  <c r="K3" i="7" s="1"/>
  <c r="L3" i="7" s="1"/>
  <c r="M3" i="7" s="1"/>
  <c r="N3" i="7" s="1"/>
  <c r="F5" i="16" l="1"/>
  <c r="G5" i="16" s="1"/>
  <c r="A35" i="12"/>
  <c r="A37" i="12" s="1"/>
  <c r="A38" i="12" s="1"/>
  <c r="A39" i="12" s="1"/>
  <c r="A47" i="12" s="1"/>
  <c r="A48" i="12" s="1"/>
  <c r="A57" i="12" s="1"/>
  <c r="A72" i="12" s="1"/>
  <c r="A88" i="12" s="1"/>
  <c r="A115" i="12" s="1"/>
  <c r="A120" i="12" s="1"/>
  <c r="A126" i="12" s="1"/>
  <c r="A131" i="12" s="1"/>
  <c r="A137" i="12" s="1"/>
  <c r="A144" i="12" s="1"/>
  <c r="A147" i="12" s="1"/>
  <c r="A153" i="12" s="1"/>
  <c r="A161" i="12" s="1"/>
  <c r="A169" i="12" s="1"/>
  <c r="A176" i="12" s="1"/>
  <c r="A182" i="12" s="1"/>
  <c r="A192" i="12" s="1"/>
  <c r="A196" i="12" s="1"/>
  <c r="A205" i="12" s="1"/>
  <c r="A213" i="12" s="1"/>
  <c r="A218" i="12" s="1"/>
  <c r="A239" i="12" l="1"/>
  <c r="A246" i="12" s="1"/>
  <c r="A253" i="12" s="1"/>
  <c r="A264" i="12" s="1"/>
  <c r="A271" i="12" s="1"/>
  <c r="A276" i="12" s="1"/>
  <c r="A293" i="12"/>
  <c r="A296" i="12" s="1"/>
  <c r="A306" i="12" s="1"/>
  <c r="A312" i="12" s="1"/>
  <c r="A314" i="12" s="1"/>
  <c r="A323" i="12" s="1"/>
  <c r="H5" i="16"/>
  <c r="I5" i="16" s="1"/>
  <c r="J5" i="16" s="1"/>
  <c r="K5" i="16" s="1"/>
  <c r="L5" i="16" s="1"/>
  <c r="A351" i="12" l="1"/>
  <c r="A344" i="12"/>
  <c r="H36" i="16" l="1"/>
  <c r="E23" i="16" l="1"/>
  <c r="E74" i="16" s="1"/>
  <c r="E75" i="16" l="1"/>
  <c r="A7" i="28" l="1"/>
  <c r="E15" i="17"/>
  <c r="H8" i="28" s="1"/>
  <c r="H11" i="28" s="1"/>
  <c r="H74" i="16" l="1"/>
  <c r="D75" i="16"/>
  <c r="A5" i="28" l="1"/>
  <c r="D15" i="17"/>
  <c r="G8" i="28" s="1"/>
  <c r="G11" i="28" s="1"/>
</calcChain>
</file>

<file path=xl/sharedStrings.xml><?xml version="1.0" encoding="utf-8"?>
<sst xmlns="http://schemas.openxmlformats.org/spreadsheetml/2006/main" count="3527" uniqueCount="1643">
  <si>
    <t>одноэтажное деревянное здание-павильон№12</t>
  </si>
  <si>
    <t>одноэтажное деревянное здание-дом сторожа</t>
  </si>
  <si>
    <t>1.25.</t>
  </si>
  <si>
    <t>1.26.</t>
  </si>
  <si>
    <t>Энергетическая</t>
  </si>
  <si>
    <t>Управление муниципальной собственностью городского округа Кинешма</t>
  </si>
  <si>
    <t>79.</t>
  </si>
  <si>
    <t>80.</t>
  </si>
  <si>
    <t>81.</t>
  </si>
  <si>
    <t>8</t>
  </si>
  <si>
    <t>82.</t>
  </si>
  <si>
    <t>Анри Барбюса</t>
  </si>
  <si>
    <t>54-а</t>
  </si>
  <si>
    <t>здание центра</t>
  </si>
  <si>
    <t>6-а</t>
  </si>
  <si>
    <t>65.</t>
  </si>
  <si>
    <t>3-й Трудовой пер.</t>
  </si>
  <si>
    <t>66.</t>
  </si>
  <si>
    <t>68.</t>
  </si>
  <si>
    <t>1/2</t>
  </si>
  <si>
    <t>встроенное нежилое помещение</t>
  </si>
  <si>
    <t>Бедретдинов
Рудольф Мирович
директора 5-34-47
гл. бухгалтер 5-35-16</t>
  </si>
  <si>
    <t>Балансовая стоимость (руб.)</t>
  </si>
  <si>
    <t>Остаточная стоимость (руб.)</t>
  </si>
  <si>
    <t>Стоимость движимого имущества (руб.)</t>
  </si>
  <si>
    <t>1.76.</t>
  </si>
  <si>
    <t>МУ «Управление по делам гражданской обороны и чрезвычайным ситуациям городского округа Кинешма»</t>
  </si>
  <si>
    <t>Муниципальное учреждение «Управление по делам гражданской обороны и чрезвычайным ситуациям городского округа Кинешма»</t>
  </si>
  <si>
    <t>комплектная трансформаторная подстанция</t>
  </si>
  <si>
    <t>Управление районов и городов</t>
  </si>
  <si>
    <t>17.</t>
  </si>
  <si>
    <t>МУП г. Кинешма "Межбольничная аптека"</t>
  </si>
  <si>
    <t>неж. помещ.</t>
  </si>
  <si>
    <t>Щорса</t>
  </si>
  <si>
    <t>20.</t>
  </si>
  <si>
    <t>Завокзальная</t>
  </si>
  <si>
    <t>7</t>
  </si>
  <si>
    <t>2-а</t>
  </si>
  <si>
    <t>МУП "Аварийно-диспетчерская служба города Кинешмы"</t>
  </si>
  <si>
    <t>Юрьевецкая</t>
  </si>
  <si>
    <t>50</t>
  </si>
  <si>
    <t xml:space="preserve">№ п/п </t>
  </si>
  <si>
    <t>Улица</t>
  </si>
  <si>
    <t>Дом</t>
  </si>
  <si>
    <t>им. Фрунзе</t>
  </si>
  <si>
    <t>4-этажное здание администрации</t>
  </si>
  <si>
    <t>им. Ленина</t>
  </si>
  <si>
    <t>26-а</t>
  </si>
  <si>
    <t>Тарханова
Светлана Евгеньевна
директор 5-61-77
гл. бухгалтер 5-61-77</t>
  </si>
  <si>
    <t>Андреечева
Светлана Александровна
заведующая 5-79-48
гл.бухгалтер 5-58-58</t>
  </si>
  <si>
    <t>Никитина
Галина Владимировна
заведующая 2-00-85
гл.бухгалтер 5-58-58</t>
  </si>
  <si>
    <t>Крымова
Наталья Борисовна
заведующая 2-06-48
гл.бухгалтер 2-22-65</t>
  </si>
  <si>
    <t>Забелина
Елена Евгеньевна
заведующая 5-66-23
гл.бухгалтер 5-58-58</t>
  </si>
  <si>
    <t xml:space="preserve">Зайцева
Галина Леонидовна
заведующая 5-17-65
гл.бухгалтер 5-58-58 </t>
  </si>
  <si>
    <t>Громова
Любовь Николаевна
заведующая 2-14-34
гл.бухгалтер 5-58-58</t>
  </si>
  <si>
    <t>Бурова
Лариса Владимировна
заведующая 3-63-27
гл.бухгалтер 5-58-58</t>
  </si>
  <si>
    <t xml:space="preserve">Винокурова
Наталья Николаевна
заведующая 2-12-46
гл.бухгалтер 5-58-58   </t>
  </si>
  <si>
    <t>Воробьева
Светлана Николаевна
заведующая 5-54-64
гл.бухгалтер 5-58-58</t>
  </si>
  <si>
    <t>132.</t>
  </si>
  <si>
    <t>49</t>
  </si>
  <si>
    <t>76.</t>
  </si>
  <si>
    <t>хоз.сарай</t>
  </si>
  <si>
    <t>Молодежная</t>
  </si>
  <si>
    <t>68</t>
  </si>
  <si>
    <t>101.</t>
  </si>
  <si>
    <t>Красный Химик</t>
  </si>
  <si>
    <t>102.</t>
  </si>
  <si>
    <t>1.123.</t>
  </si>
  <si>
    <t>1.120.</t>
  </si>
  <si>
    <t>1.104.</t>
  </si>
  <si>
    <t>1.105.</t>
  </si>
  <si>
    <t>1.106.</t>
  </si>
  <si>
    <t>53</t>
  </si>
  <si>
    <t>78.</t>
  </si>
  <si>
    <t>Ивана Седова</t>
  </si>
  <si>
    <t>2-этажное кирпичное здание</t>
  </si>
  <si>
    <t>кл. "Затенки"</t>
  </si>
  <si>
    <t>администр-бытовое здание</t>
  </si>
  <si>
    <t>кл. "Сокольники"</t>
  </si>
  <si>
    <t>103.</t>
  </si>
  <si>
    <t>Комитет по культуре и туризму администрации городского округа Кинешма</t>
  </si>
  <si>
    <t>туалет</t>
  </si>
  <si>
    <t>106.</t>
  </si>
  <si>
    <t>Селивёрстов
Сергей Владимирович
заведующий 5-38-09
гл.бухгалтер 5-58-58</t>
  </si>
  <si>
    <t>Финансовое управление администрации городского округа Кинешма</t>
  </si>
  <si>
    <t>98.</t>
  </si>
  <si>
    <t>31-а</t>
  </si>
  <si>
    <t>99.</t>
  </si>
  <si>
    <t>Школьная</t>
  </si>
  <si>
    <t>100.</t>
  </si>
  <si>
    <t>52-а</t>
  </si>
  <si>
    <t>встр.неж.помещ</t>
  </si>
  <si>
    <t>Декабристов</t>
  </si>
  <si>
    <t>20</t>
  </si>
  <si>
    <t>6</t>
  </si>
  <si>
    <t>им. Менделеева</t>
  </si>
  <si>
    <t>2</t>
  </si>
  <si>
    <t>б/н</t>
  </si>
  <si>
    <t>118.</t>
  </si>
  <si>
    <t>119.</t>
  </si>
  <si>
    <t>им. М. Горького</t>
  </si>
  <si>
    <t>13-г</t>
  </si>
  <si>
    <t>14-б</t>
  </si>
  <si>
    <t>хозяйственный блок</t>
  </si>
  <si>
    <t>95.</t>
  </si>
  <si>
    <t>96.</t>
  </si>
  <si>
    <t>97.</t>
  </si>
  <si>
    <t>2-я Львовская</t>
  </si>
  <si>
    <t>26</t>
  </si>
  <si>
    <t>Смольная</t>
  </si>
  <si>
    <t>9</t>
  </si>
  <si>
    <t>ф-л №9 библ.</t>
  </si>
  <si>
    <t>Григория Королева</t>
  </si>
  <si>
    <t>им. Юрия Горохова</t>
  </si>
  <si>
    <t>Дошкольное образование</t>
  </si>
  <si>
    <t>МУП города Кинешмы «Муниципальная управляющая компания»</t>
  </si>
  <si>
    <t>92.</t>
  </si>
  <si>
    <t>93.</t>
  </si>
  <si>
    <t>Луховская</t>
  </si>
  <si>
    <t>4</t>
  </si>
  <si>
    <t>Третьяковская</t>
  </si>
  <si>
    <t>48</t>
  </si>
  <si>
    <t>1.77.</t>
  </si>
  <si>
    <t>1.78.</t>
  </si>
  <si>
    <t>1.79.</t>
  </si>
  <si>
    <t>1.80.</t>
  </si>
  <si>
    <t>1.81.</t>
  </si>
  <si>
    <t>1.82.</t>
  </si>
  <si>
    <t>1.83.</t>
  </si>
  <si>
    <t>1.84.</t>
  </si>
  <si>
    <t>1.85.</t>
  </si>
  <si>
    <t>1.86.</t>
  </si>
  <si>
    <t>1.87.</t>
  </si>
  <si>
    <t>1.88.</t>
  </si>
  <si>
    <t>1.89.</t>
  </si>
  <si>
    <t>1.90.</t>
  </si>
  <si>
    <t>1.91.</t>
  </si>
  <si>
    <t>1.92.</t>
  </si>
  <si>
    <t>1.93.</t>
  </si>
  <si>
    <t>1.95.</t>
  </si>
  <si>
    <t>1.96.</t>
  </si>
  <si>
    <t>1.97.</t>
  </si>
  <si>
    <t>1.98.</t>
  </si>
  <si>
    <t>1.99.</t>
  </si>
  <si>
    <t>1.100.</t>
  </si>
  <si>
    <t>Социалистическая</t>
  </si>
  <si>
    <t>1.129.</t>
  </si>
  <si>
    <t>2-этажн.здание</t>
  </si>
  <si>
    <t>54.</t>
  </si>
  <si>
    <t>МУ "Кинешемксий городской архив"</t>
  </si>
  <si>
    <t>70</t>
  </si>
  <si>
    <t>Контрольно-счетная комиссия городского округа Кинешма</t>
  </si>
  <si>
    <t>1.</t>
  </si>
  <si>
    <t>Балансовая стоимость основных фондов                                            (руб.)</t>
  </si>
  <si>
    <t>176-а</t>
  </si>
  <si>
    <t>Космалёва
Людмила Леонидовна
заведующая 2-46-28
гл.бухгалтер 5-58-58</t>
  </si>
  <si>
    <t>2-я Шуйская</t>
  </si>
  <si>
    <t>52.</t>
  </si>
  <si>
    <t>Гагарина</t>
  </si>
  <si>
    <t>Адрес объекта</t>
  </si>
  <si>
    <t>Назначение объекта</t>
  </si>
  <si>
    <t>гаражный бокс № 5</t>
  </si>
  <si>
    <t>1.116.</t>
  </si>
  <si>
    <t>1.117.</t>
  </si>
  <si>
    <t>1.118.</t>
  </si>
  <si>
    <t>1.119.</t>
  </si>
  <si>
    <t>1.67.</t>
  </si>
  <si>
    <t>1.68.</t>
  </si>
  <si>
    <t>1.69.</t>
  </si>
  <si>
    <t>1.70.</t>
  </si>
  <si>
    <t>1.71.</t>
  </si>
  <si>
    <t>1.73.</t>
  </si>
  <si>
    <t>77.</t>
  </si>
  <si>
    <t>реестр №</t>
  </si>
  <si>
    <t>1.66.</t>
  </si>
  <si>
    <t>нет</t>
  </si>
  <si>
    <t>Управление образования администрации городского округа Кинешма</t>
  </si>
  <si>
    <t xml:space="preserve">155800 г. Кинешма, ул. 50-летия Комсомола, 20 </t>
  </si>
  <si>
    <t xml:space="preserve">155800 г. Кинешма, ул. им. Фрунзе, 4 </t>
  </si>
  <si>
    <t>1.130.</t>
  </si>
  <si>
    <t>Среднесписочная численность персонала</t>
  </si>
  <si>
    <t>Основной вид деятельности</t>
  </si>
  <si>
    <t>Балансовая стоимость основных фондов      (руб.)</t>
  </si>
  <si>
    <t>10</t>
  </si>
  <si>
    <t>ф-л №4 библ.</t>
  </si>
  <si>
    <t>3-а</t>
  </si>
  <si>
    <t>ф-л №5 библ.</t>
  </si>
  <si>
    <t>130.</t>
  </si>
  <si>
    <t>112.</t>
  </si>
  <si>
    <t>Парижской комунны</t>
  </si>
  <si>
    <t>62</t>
  </si>
  <si>
    <t>114.</t>
  </si>
  <si>
    <t>Котовского</t>
  </si>
  <si>
    <t>1.132.</t>
  </si>
  <si>
    <t>22.</t>
  </si>
  <si>
    <t>им. Крупской</t>
  </si>
  <si>
    <t>неж. 2-этажное здание с подвалом</t>
  </si>
  <si>
    <t>23.</t>
  </si>
  <si>
    <t xml:space="preserve">МУ «Городской Дом культуры» </t>
  </si>
  <si>
    <t>1.101.</t>
  </si>
  <si>
    <t>1.102.</t>
  </si>
  <si>
    <t>1.10.</t>
  </si>
  <si>
    <t>1.62.</t>
  </si>
  <si>
    <t>неж.здание ремонтной мастерской</t>
  </si>
  <si>
    <t>подвал.помещ.</t>
  </si>
  <si>
    <t>кассы</t>
  </si>
  <si>
    <t xml:space="preserve"> х </t>
  </si>
  <si>
    <t>Балансодержатель объекта</t>
  </si>
  <si>
    <t>прачечная</t>
  </si>
  <si>
    <t>116.</t>
  </si>
  <si>
    <t>117.</t>
  </si>
  <si>
    <t>Наволокская</t>
  </si>
  <si>
    <t>36</t>
  </si>
  <si>
    <t>87.</t>
  </si>
  <si>
    <t>Южская</t>
  </si>
  <si>
    <t>88.</t>
  </si>
  <si>
    <t>89.</t>
  </si>
  <si>
    <t>34</t>
  </si>
  <si>
    <t>90.</t>
  </si>
  <si>
    <t>Соревнования</t>
  </si>
  <si>
    <t>91.</t>
  </si>
  <si>
    <t>Муниципальное учреждение «Кинешемский Парк культуры и отдыха имени 35-летия Победы»</t>
  </si>
  <si>
    <t xml:space="preserve">Администрация городского округа  Кинешма </t>
  </si>
  <si>
    <t>20, стр.16</t>
  </si>
  <si>
    <t>12-б</t>
  </si>
  <si>
    <t>83.</t>
  </si>
  <si>
    <t>пер. Баумана</t>
  </si>
  <si>
    <t>84.</t>
  </si>
  <si>
    <t>хозяйственный склад</t>
  </si>
  <si>
    <t>108.</t>
  </si>
  <si>
    <t>Муниципальное учреждение «Централизованная бухгалтерия детских учреждений образования администрации городского округа Кинешма»</t>
  </si>
  <si>
    <t>МУ «Клуб « Октябрь»</t>
  </si>
  <si>
    <t>МУ «Редакция Радио-Кинешма»</t>
  </si>
  <si>
    <t>гаражный бокс № 2</t>
  </si>
  <si>
    <t>гаражный бокс № 7</t>
  </si>
  <si>
    <t>Муниципальное учреждение «Централизованная бухгалтерия муниципальных учреждений образования администрации городского округа Кинешма»</t>
  </si>
  <si>
    <t>1.56.</t>
  </si>
  <si>
    <t>1.54.</t>
  </si>
  <si>
    <t>109.</t>
  </si>
  <si>
    <t>Межевая</t>
  </si>
  <si>
    <t>МУ «Кинешемский Парк культуры и отдыха имени 35-летия Победы»</t>
  </si>
  <si>
    <t>МУ «Централизованная бухгалтерия детских учреждений образования администрации городского округа Кинешма»</t>
  </si>
  <si>
    <t>1.2.</t>
  </si>
  <si>
    <t>1.3.</t>
  </si>
  <si>
    <t>Маршала Василевского</t>
  </si>
  <si>
    <t>22</t>
  </si>
  <si>
    <t>сарай</t>
  </si>
  <si>
    <t>Аристарха Макарова</t>
  </si>
  <si>
    <t>19</t>
  </si>
  <si>
    <t>спортзал</t>
  </si>
  <si>
    <t>123.</t>
  </si>
  <si>
    <t>24</t>
  </si>
  <si>
    <t>64.</t>
  </si>
  <si>
    <t xml:space="preserve">Муниципальное учреждение Управление городского хозяйства г. Кинешмы  </t>
  </si>
  <si>
    <t xml:space="preserve">Муниципальное учреждение «Кинешемская городская централизованная библиотечная система» </t>
  </si>
  <si>
    <t>встр. неж. помещение</t>
  </si>
  <si>
    <t>56.</t>
  </si>
  <si>
    <t>МУ "Клуб "Октябрь"</t>
  </si>
  <si>
    <t>неж.2-эт.здание</t>
  </si>
  <si>
    <t>20-а</t>
  </si>
  <si>
    <t>пристройка к пож.депо</t>
  </si>
  <si>
    <t>61.</t>
  </si>
  <si>
    <t>кабинеты</t>
  </si>
  <si>
    <t>62.</t>
  </si>
  <si>
    <t>32</t>
  </si>
  <si>
    <t>104.</t>
  </si>
  <si>
    <t>105.</t>
  </si>
  <si>
    <t>№ п/п</t>
  </si>
  <si>
    <t>Площадь (кв.м.)</t>
  </si>
  <si>
    <t>реестр№</t>
  </si>
  <si>
    <t>Наименование</t>
  </si>
  <si>
    <t>Пионерская</t>
  </si>
  <si>
    <t>42</t>
  </si>
  <si>
    <t>Красный металлист</t>
  </si>
  <si>
    <t>неж.помещ.</t>
  </si>
  <si>
    <t>Остаточная стоимость основных фондов            (руб.)</t>
  </si>
  <si>
    <t xml:space="preserve">Администрация городского округа Кинешма </t>
  </si>
  <si>
    <t>50/1</t>
  </si>
  <si>
    <t>Ломоносова</t>
  </si>
  <si>
    <t>27.</t>
  </si>
  <si>
    <t>2.</t>
  </si>
  <si>
    <t>3.</t>
  </si>
  <si>
    <t>Принятие нормативно-правовых актов муниципального образования «Городской округ Кинешма»</t>
  </si>
  <si>
    <t>1.1.</t>
  </si>
  <si>
    <t>гараж</t>
  </si>
  <si>
    <t>здание д/сада</t>
  </si>
  <si>
    <t>69.</t>
  </si>
  <si>
    <t>4-в</t>
  </si>
  <si>
    <t>70.</t>
  </si>
  <si>
    <t>28</t>
  </si>
  <si>
    <t>71.</t>
  </si>
  <si>
    <t>34/12</t>
  </si>
  <si>
    <t>склад-сарай</t>
  </si>
  <si>
    <t>Гоголя</t>
  </si>
  <si>
    <t>73.</t>
  </si>
  <si>
    <t>1.61.</t>
  </si>
  <si>
    <t>Полное наименование юридического лица</t>
  </si>
  <si>
    <t>18-а</t>
  </si>
  <si>
    <t>18-г</t>
  </si>
  <si>
    <t>здание нежилое</t>
  </si>
  <si>
    <t>Ванцетти</t>
  </si>
  <si>
    <t>Семёнова</t>
  </si>
  <si>
    <t>Дзержинского</t>
  </si>
  <si>
    <t>Куликова
Надежда Николаевна
директор 3-38-30
гл.бухгалтер 5-57-10</t>
  </si>
  <si>
    <t>Мошкова
Светлана Васильевна
директор 5-37-74
гл.бухгалтер 5-57-10</t>
  </si>
  <si>
    <t>Скворцова
Светлана Викторовна
директор 3-32-70
гл. бухгалтер 5-71-10</t>
  </si>
  <si>
    <t>10.</t>
  </si>
  <si>
    <t>1.17.</t>
  </si>
  <si>
    <t>МУ "Городской Дом культуры"</t>
  </si>
  <si>
    <t>здание ДК</t>
  </si>
  <si>
    <t>сарай кирпичный</t>
  </si>
  <si>
    <t>110.</t>
  </si>
  <si>
    <t>Краснофлотская</t>
  </si>
  <si>
    <t>Красноветкинская</t>
  </si>
  <si>
    <t>44-а</t>
  </si>
  <si>
    <t>1.27.</t>
  </si>
  <si>
    <t>Подгорная</t>
  </si>
  <si>
    <t>МУ «Централизованная бухгалтерия муниципальных учреждений образования администрации городского округа Кинешма»</t>
  </si>
  <si>
    <t>Муниципальное учреждение «Городской Дом культуры»</t>
  </si>
  <si>
    <t>Веснина</t>
  </si>
  <si>
    <t>1.103.</t>
  </si>
  <si>
    <t>1.64.</t>
  </si>
  <si>
    <t>администр. здание</t>
  </si>
  <si>
    <t>1.65.</t>
  </si>
  <si>
    <t>1.60.</t>
  </si>
  <si>
    <t>1.124.</t>
  </si>
  <si>
    <t>32/2</t>
  </si>
  <si>
    <t>здание школы</t>
  </si>
  <si>
    <t>25.</t>
  </si>
  <si>
    <t>1.52.</t>
  </si>
  <si>
    <t>Наименование юридического лица</t>
  </si>
  <si>
    <t>балансовая</t>
  </si>
  <si>
    <t>остаточная</t>
  </si>
  <si>
    <t>23</t>
  </si>
  <si>
    <t>58/1</t>
  </si>
  <si>
    <t>45</t>
  </si>
  <si>
    <t>27</t>
  </si>
  <si>
    <t>МУ Управление городского хозяйства г. Кинешмы</t>
  </si>
  <si>
    <t>Ивана Виноградова</t>
  </si>
  <si>
    <t>18</t>
  </si>
  <si>
    <t>администр. здание с КПП</t>
  </si>
  <si>
    <t>профилакторий для ремонта машин</t>
  </si>
  <si>
    <t>Яншенкина
Ольга Николаевна
директор 5-38-23
гл.бухгалтер 5-57-10.</t>
  </si>
  <si>
    <t>пл. Революции</t>
  </si>
  <si>
    <t>павильон на ост.</t>
  </si>
  <si>
    <t>склад ангар</t>
  </si>
  <si>
    <t>склад</t>
  </si>
  <si>
    <t>11</t>
  </si>
  <si>
    <t>бетонный сарай</t>
  </si>
  <si>
    <t>Карла Маркса</t>
  </si>
  <si>
    <t>насосная станция</t>
  </si>
  <si>
    <t>Рылеевская</t>
  </si>
  <si>
    <t>Советская</t>
  </si>
  <si>
    <t>33</t>
  </si>
  <si>
    <t>13.</t>
  </si>
  <si>
    <t xml:space="preserve">Исполнительно-распорядительный орган местного самоуправления </t>
  </si>
  <si>
    <t>МУ "Кинешемская городская централизованная библиотечная система"</t>
  </si>
  <si>
    <t>50-летия Комсомола</t>
  </si>
  <si>
    <t>центр.библиот.</t>
  </si>
  <si>
    <t>184-а</t>
  </si>
  <si>
    <t>помещение</t>
  </si>
  <si>
    <t>пер. Дунаевского</t>
  </si>
  <si>
    <t>3</t>
  </si>
  <si>
    <t>Колхозная</t>
  </si>
  <si>
    <t>ф-л №2 библ.</t>
  </si>
  <si>
    <t>86.</t>
  </si>
  <si>
    <t>Муниципальное учреждение «Редакция Радио-Кинешма»</t>
  </si>
  <si>
    <t>Комитет по физической культуре и спорту администрации городского округа Кинешма</t>
  </si>
  <si>
    <t>1.126.</t>
  </si>
  <si>
    <t>126.</t>
  </si>
  <si>
    <t>два кабинета</t>
  </si>
  <si>
    <t>124.</t>
  </si>
  <si>
    <t>1-б</t>
  </si>
  <si>
    <t>здание спорткомплекса</t>
  </si>
  <si>
    <t>1.59.</t>
  </si>
  <si>
    <t>1.13.</t>
  </si>
  <si>
    <t>1.20.</t>
  </si>
  <si>
    <t>1.43.</t>
  </si>
  <si>
    <t>Итого по разделу 1.1.1.:</t>
  </si>
  <si>
    <t>Итого по разделу 1.1.2.:</t>
  </si>
  <si>
    <t>Итого по разделу 1.1.3.:</t>
  </si>
  <si>
    <t>1.108.</t>
  </si>
  <si>
    <t>1.109.</t>
  </si>
  <si>
    <t>1.110.</t>
  </si>
  <si>
    <t>1.112.</t>
  </si>
  <si>
    <t>1.114.</t>
  </si>
  <si>
    <t>МУ «Кинешемский городской архив»</t>
  </si>
  <si>
    <t>ИНН</t>
  </si>
  <si>
    <t>Уставный капитал (руб.)</t>
  </si>
  <si>
    <t>Воеводы Боборыкина</t>
  </si>
  <si>
    <t>16</t>
  </si>
  <si>
    <t>Рощинская</t>
  </si>
  <si>
    <t>1.22.</t>
  </si>
  <si>
    <t>1.23.</t>
  </si>
  <si>
    <t>3-б</t>
  </si>
  <si>
    <t>Вичугская</t>
  </si>
  <si>
    <t>Спортивная</t>
  </si>
  <si>
    <t>им. Урицкого</t>
  </si>
  <si>
    <t>12</t>
  </si>
  <si>
    <t>25-2</t>
  </si>
  <si>
    <t>29-а</t>
  </si>
  <si>
    <t>43.</t>
  </si>
  <si>
    <t>здание</t>
  </si>
  <si>
    <t>Юридический адрес</t>
  </si>
  <si>
    <t>Руководитель, телефон</t>
  </si>
  <si>
    <t>Реестровый номер</t>
  </si>
  <si>
    <t>Муниципальное учреждение «Кинешемский городской  архив»</t>
  </si>
  <si>
    <t>Муниципальное учреждение «Клуб «Октябрь»</t>
  </si>
  <si>
    <t>с. Решма (1250 м северо-запад)</t>
  </si>
  <si>
    <t>двухэтажное здание-павильон№10</t>
  </si>
  <si>
    <t>одноэтажное кирпичное здание-туалет</t>
  </si>
  <si>
    <t>одноэтажное деревянное здание-павильон№8</t>
  </si>
  <si>
    <t>особо ценное</t>
  </si>
  <si>
    <t>иное</t>
  </si>
  <si>
    <t>В том числе:</t>
  </si>
  <si>
    <t>5-д</t>
  </si>
  <si>
    <t>веранда (10 шт.)</t>
  </si>
  <si>
    <t>забор</t>
  </si>
  <si>
    <t>Муниципальное учреждение «Информационно-методический центр городского округа Кинешма»</t>
  </si>
  <si>
    <t>МУ "Информационно-методический центр городского округа Кинешма"</t>
  </si>
  <si>
    <t>спортивная площадка</t>
  </si>
  <si>
    <t>металлическое ограждение</t>
  </si>
  <si>
    <t>спортивный комплекс</t>
  </si>
  <si>
    <t>ограждение</t>
  </si>
  <si>
    <t>ворота</t>
  </si>
  <si>
    <t>сооружение спортивное</t>
  </si>
  <si>
    <t>ограждение металлическое</t>
  </si>
  <si>
    <t>площадка волейбольная</t>
  </si>
  <si>
    <t>площадка гимнастическая</t>
  </si>
  <si>
    <t>дорожка у фасада школы</t>
  </si>
  <si>
    <t>воздушная кабельная линия</t>
  </si>
  <si>
    <t>подземная кабельная линия</t>
  </si>
  <si>
    <t>линия водопровода</t>
  </si>
  <si>
    <t>линия газопровода</t>
  </si>
  <si>
    <t>линия канализации</t>
  </si>
  <si>
    <t>линия слаботочного хозяйства</t>
  </si>
  <si>
    <t>линия теплотрассы</t>
  </si>
  <si>
    <t>площадка баскетбольная</t>
  </si>
  <si>
    <t>распределительное устройство</t>
  </si>
  <si>
    <t>сеть наружного освещения</t>
  </si>
  <si>
    <t>тротуар во дворе школы</t>
  </si>
  <si>
    <t>КЛ-0,4 кВ</t>
  </si>
  <si>
    <t>КЛ-10 кВ</t>
  </si>
  <si>
    <t>линейный разъединитель</t>
  </si>
  <si>
    <t>сооружение вспомогательного использования (туалет)</t>
  </si>
  <si>
    <t>навес</t>
  </si>
  <si>
    <t>теневой навес</t>
  </si>
  <si>
    <t>Мосина
Елена Евгеньевна
заведующая 5-52-64
гл.бухгалтер 5-58-58</t>
  </si>
  <si>
    <t>веранда</t>
  </si>
  <si>
    <t>мусорный дворик</t>
  </si>
  <si>
    <t>песочный двор</t>
  </si>
  <si>
    <t>веранда летняя</t>
  </si>
  <si>
    <t>8-а</t>
  </si>
  <si>
    <t>внеплощадочные сети</t>
  </si>
  <si>
    <t>забор из бетонных плит</t>
  </si>
  <si>
    <t>беседка для отдыха</t>
  </si>
  <si>
    <t>нежилое помещение</t>
  </si>
  <si>
    <t>Итоги:</t>
  </si>
  <si>
    <t>Сдача в наем нежилого имущества</t>
  </si>
  <si>
    <t>МУП  "Городские кладбища"</t>
  </si>
  <si>
    <t>Ограждение (забор)</t>
  </si>
  <si>
    <t>нежилое</t>
  </si>
  <si>
    <t>Городская Дума городского округа Кинешма</t>
  </si>
  <si>
    <t>Образовательный</t>
  </si>
  <si>
    <t>Ванцети</t>
  </si>
  <si>
    <t>Теневой навес</t>
  </si>
  <si>
    <t>Забор</t>
  </si>
  <si>
    <t>Бредихина</t>
  </si>
  <si>
    <t>Соколова Елена Борисовна
заведующая 5-00-12
гл.бухгалтер 5-58-58</t>
  </si>
  <si>
    <t>Волкова Ольга Геннадьевна
руководитель 5-57-10
бухгалтерия 5-62-23</t>
  </si>
  <si>
    <t>ограждение металическое</t>
  </si>
  <si>
    <t>здание-кузница</t>
  </si>
  <si>
    <t xml:space="preserve">Библиотечное обслуживание населения </t>
  </si>
  <si>
    <t>Сажина Мария Владимировна
начальник 5-54-94
гл. бухгалтер 5-39-65</t>
  </si>
  <si>
    <t>здание-гараж</t>
  </si>
  <si>
    <t>нежилое здание-столовая</t>
  </si>
  <si>
    <t xml:space="preserve"> здание-павильон№11</t>
  </si>
  <si>
    <t>нежилое здание-павильон технического творчества</t>
  </si>
  <si>
    <t>нежилое здание-радиостанция</t>
  </si>
  <si>
    <t>нежилое здание-сушилка для обуви</t>
  </si>
  <si>
    <t>нежилое здание-павильон№7</t>
  </si>
  <si>
    <t>нежилое здание-павильон№6</t>
  </si>
  <si>
    <t>нежилое здание-склад№1</t>
  </si>
  <si>
    <t>нежилое здание-склад№2</t>
  </si>
  <si>
    <t>нежилое здание-павильон№9</t>
  </si>
  <si>
    <t>нежилое здание-дом обслуживающего персонала №4</t>
  </si>
  <si>
    <t>нежилоездание-дом обслуживающего персонала№2</t>
  </si>
  <si>
    <t>нежилое здание-дом обслуживающего персонала№3</t>
  </si>
  <si>
    <t>здание – медпункт</t>
  </si>
  <si>
    <t>здание – клуб</t>
  </si>
  <si>
    <t>здание – дом обслуживающего персонала № 1</t>
  </si>
  <si>
    <t>здание – павильон № 4</t>
  </si>
  <si>
    <t>здание – павильон № 5</t>
  </si>
  <si>
    <t>здание – павильон № 3</t>
  </si>
  <si>
    <t>здание – павильон № 1</t>
  </si>
  <si>
    <t>здание – павильон № 2</t>
  </si>
  <si>
    <t>здание – павильон «Экспериментальный домик»</t>
  </si>
  <si>
    <t>здание – павильон «Рыбацкий домик»</t>
  </si>
  <si>
    <t>здание – павильон «Марина Раскова»</t>
  </si>
  <si>
    <t>здание – павильон «Директорский домик»</t>
  </si>
  <si>
    <t>нежилое здание-баня№2</t>
  </si>
  <si>
    <t>нежилоездание-директорский домик</t>
  </si>
  <si>
    <t>Деятельность органов местного самоуправления районов, городов, внутригородских районов</t>
  </si>
  <si>
    <t>по городу</t>
  </si>
  <si>
    <t>Ворота</t>
  </si>
  <si>
    <t>Веранда</t>
  </si>
  <si>
    <t>Юдин Михаил Константинович
директор 5-40-17
гл. бухгалтер 5-38-50</t>
  </si>
  <si>
    <t>Деятельность органов местного самоуправления по управлению вопросами общего характера</t>
  </si>
  <si>
    <t>Учреждение клубного типа</t>
  </si>
  <si>
    <t>26.</t>
  </si>
  <si>
    <t>155800 г. Кинешма, ул. Краснофлотская, 7</t>
  </si>
  <si>
    <t>МУП города Кинешмы "Муниципальная управляющая компания"</t>
  </si>
  <si>
    <t xml:space="preserve">МУП г. Кинешмы "Городские кладбища" </t>
  </si>
  <si>
    <t>Муниципальное унитарное предприятие города Кинешмы "Муниципальная управляющая компания"</t>
  </si>
  <si>
    <t xml:space="preserve">Муниципальное унитарное предприятие "Аварийно-диспетчерская служба города Кинешмы" </t>
  </si>
  <si>
    <t xml:space="preserve">8 </t>
  </si>
  <si>
    <t xml:space="preserve">здание спортивного комплекса </t>
  </si>
  <si>
    <t xml:space="preserve">Комитет имущественных и земельных отношений администрации городского округа Кинешма </t>
  </si>
  <si>
    <t>Комитет  имущественных  и земельных отношений администрации городского округа Кинешма</t>
  </si>
  <si>
    <t>Каргинова Елена Геннадьевна 
директор  2-18-50
гл.бухгалтер 5-57-10</t>
  </si>
  <si>
    <t>17Б</t>
  </si>
  <si>
    <t>ограж. метал.</t>
  </si>
  <si>
    <t>пер.Дунаевского</t>
  </si>
  <si>
    <t>Околодкова Ирина Николаевна 
заведующая 2-39-76
гл.бухгалтер 5-58-58</t>
  </si>
  <si>
    <t>пер.Баумана</t>
  </si>
  <si>
    <t>скважина</t>
  </si>
  <si>
    <t xml:space="preserve">Правды  </t>
  </si>
  <si>
    <t>часть нежилого здания общежития</t>
  </si>
  <si>
    <t xml:space="preserve">первый этаж пятиэтажного здания </t>
  </si>
  <si>
    <t xml:space="preserve"> им. Островского </t>
  </si>
  <si>
    <t xml:space="preserve">МУ "Многофункциональный центр предоставления государственных и муниципальных услуг городского округа Кинешма" </t>
  </si>
  <si>
    <t>138.</t>
  </si>
  <si>
    <t>1.138</t>
  </si>
  <si>
    <t>1.138.</t>
  </si>
  <si>
    <t>Юридический адрес, электронный адрес</t>
  </si>
  <si>
    <t xml:space="preserve">155800 г. Кинешма,
ул. Декабристов,10, p3mba@yandex.ru           </t>
  </si>
  <si>
    <t>7, стр. 3</t>
  </si>
  <si>
    <t>Лялюхина Зоя Владимировна 
директор 5-37-10
гл.бухгалтер 5-57-10</t>
  </si>
  <si>
    <t>Муниципальное бюджетное общеобразовательное учреждение школа № 5 городского округа Кинешма</t>
  </si>
  <si>
    <t>Муниципальное бюджетное общеобразовательное учреждение школа  № 5 городского округа Кинешма</t>
  </si>
  <si>
    <t xml:space="preserve">Муниципальное бюджетное общеобразовательное учреждение школа № 16 городского округа Кинешма </t>
  </si>
  <si>
    <t xml:space="preserve">Муниципальное бюджетное общеобразовательное учреждение школа              №  16 городского округа Кинешма </t>
  </si>
  <si>
    <t xml:space="preserve">Вид права </t>
  </si>
  <si>
    <t xml:space="preserve">Адрес земельного участка </t>
  </si>
  <si>
    <t xml:space="preserve">Кадастровый номер земельного участка </t>
  </si>
  <si>
    <t>Обременение</t>
  </si>
  <si>
    <t>37:25:020141:9</t>
  </si>
  <si>
    <t>Площадь земельного участка               (кв.м.)</t>
  </si>
  <si>
    <t xml:space="preserve">Кадастровая стоимость, (руб) </t>
  </si>
  <si>
    <t>Основания нахождения у юридическоголица</t>
  </si>
  <si>
    <t>Постановление администрации городского округа Кинешма Ивановской области от 22.08.2007 № 2354п</t>
  </si>
  <si>
    <t>Муниципальное бюджетное учреждение школа № 5 городского округа Кинешма</t>
  </si>
  <si>
    <t>Свидетельство № 315 на право собственности на землю, бесрочного  (постоянного) пользованияземлей от 15.01.1993, выдавший орган: Администрация города Кинешмы Ивановской области</t>
  </si>
  <si>
    <t>37:25:020442:1</t>
  </si>
  <si>
    <t>Постановление администрации городского округа Кинешма Ивановской области от 22.08.2007 № 2355п</t>
  </si>
  <si>
    <t>1.10</t>
  </si>
  <si>
    <t>37:25:000000:138</t>
  </si>
  <si>
    <t>ПБП</t>
  </si>
  <si>
    <t>37:25:000000:17</t>
  </si>
  <si>
    <t>37:25:030129:7</t>
  </si>
  <si>
    <t>37:25:020101:40</t>
  </si>
  <si>
    <t>37:25:000000:113</t>
  </si>
  <si>
    <t>37:25:010505:15</t>
  </si>
  <si>
    <t>37:25:020101:41</t>
  </si>
  <si>
    <t>37:25:020443:11</t>
  </si>
  <si>
    <t>г. Кинешма, ул. Окружная            (городские леса)</t>
  </si>
  <si>
    <t>37:25:000000:117</t>
  </si>
  <si>
    <t>37:25:020101:39</t>
  </si>
  <si>
    <t>37:25:020432:5</t>
  </si>
  <si>
    <t>37:25:010501:5</t>
  </si>
  <si>
    <t>По юго-западной границе автодороги Кинешма-Иваново (городские леса)</t>
  </si>
  <si>
    <t>В 100 м от северо-западной границы садоводческого товарищества "Отрада" (городские леса)</t>
  </si>
  <si>
    <t>37:25:000000:115</t>
  </si>
  <si>
    <t>По северо-восточной границе садоводческого товарищества "Лапшиха"             (городские леса)</t>
  </si>
  <si>
    <t>37:25:000000:118</t>
  </si>
  <si>
    <t>37:25:000000:112</t>
  </si>
  <si>
    <t>Вдоль автодороги Кинешма-Велизанец и западной границы садоводческого товарищества "Лесок" (городские леса)</t>
  </si>
  <si>
    <t>В доль границы автомобильной дороги Велизанец-Кинешма в 20 метрах от северо-восточной границы садоводческого товарищества "Надежда"              (городские леса)</t>
  </si>
  <si>
    <t>37:25:000000:109</t>
  </si>
  <si>
    <t>37:25:000000:111</t>
  </si>
  <si>
    <t>По северо-западной границе кладбища "Затенки"               (городские леса)</t>
  </si>
  <si>
    <t xml:space="preserve">От южной границы садоводческого товарищества "Швейник 1" и Кинешмадревпром 6" до границ города  (городские леса) </t>
  </si>
  <si>
    <t>37:25:000000:120</t>
  </si>
  <si>
    <t>100 м от  3 Березниковской (городские леса)</t>
  </si>
  <si>
    <t>37:25:000000:119</t>
  </si>
  <si>
    <t>37:25:000000:116</t>
  </si>
  <si>
    <t>По юго-западной границе кладбища "Сокольники" (городского леса)</t>
  </si>
  <si>
    <t>Вдоль западной границы садоводческого товарищества "Отрада" (городские леса)</t>
  </si>
  <si>
    <t>37:25:000000:110</t>
  </si>
  <si>
    <t>Вдоль южной границы садоводческого товарищества "Ветеран-2" (городские леса)</t>
  </si>
  <si>
    <t>37:25:000000:121</t>
  </si>
  <si>
    <t>От окрайны ул. Красный Химик в сторону железной дороги Кинешма Москва                  (городские леса)</t>
  </si>
  <si>
    <t>Юго-западная граница г. Кинешма           (городские леса)</t>
  </si>
  <si>
    <t>37:25:020162:76</t>
  </si>
  <si>
    <t xml:space="preserve">Вдоль автодороги Кинешма-Велизанец и южной границе садоводческого товарищества Кинешмадревпром № 4 ( городские леса) </t>
  </si>
  <si>
    <t>37:25:010505:14</t>
  </si>
  <si>
    <t>37:25:020314:80</t>
  </si>
  <si>
    <t>37:25:020301:2</t>
  </si>
  <si>
    <t>37:25:020318:17</t>
  </si>
  <si>
    <t>37:25:040210:1</t>
  </si>
  <si>
    <t>Ивановская область, г. Кинешма, ул. им. Ленина, д. 7, стр. 3</t>
  </si>
  <si>
    <t>37:25:000000:11</t>
  </si>
  <si>
    <t>Ивановская область, Кинешемский район, р. Корба                      (городское кладбище)</t>
  </si>
  <si>
    <t>Ивновская область, г. Кинешма           (размещение кладбища "Сокольники")</t>
  </si>
  <si>
    <t>37:25:010209:4</t>
  </si>
  <si>
    <t xml:space="preserve"> Ивановская область, г. Кинешма,                   ул. Парижской Коммуны, 62 </t>
  </si>
  <si>
    <t xml:space="preserve">Муниципальное  бюджетное учреждение дополнительного образования детей «Центр развития творчества детей и юношества» городского округа Кинешма </t>
  </si>
  <si>
    <t>37:25:020218:2</t>
  </si>
  <si>
    <t>МБУ ДО "Центр развития творчества детей и юношества"</t>
  </si>
  <si>
    <t xml:space="preserve">Муниципальное бюджетное учреждение дополнительного образования «Центр развития творчества детей и юношества» городского округа Кинешма  </t>
  </si>
  <si>
    <t>МБУ ДО "Центр развития творчества детей и юношества" городского округа Кинешма</t>
  </si>
  <si>
    <t>Айдарова Марина Владимировна 
директор 5-11-74
гл.бухгалтер 5-57-10</t>
  </si>
  <si>
    <t xml:space="preserve">Муниципальное бюджетное общеобразовательное учреждение школа             № 1 городского округа Кинешма </t>
  </si>
  <si>
    <t xml:space="preserve">Постановление администрации городского округа Кинешма от 11.04.2012 № 729п </t>
  </si>
  <si>
    <t>155800 г. Кинешма, ул. им. Ленина, 20 ,                              gimc-kineshma@yandex.ru</t>
  </si>
  <si>
    <t>Муниципальное бюджетное дошкольное образовательное учреждение детский сад № 16 городского округа  Кинешма</t>
  </si>
  <si>
    <t xml:space="preserve">Муниципальное бюджетное  дошкольное образовательное учреждение детский сад № 16 городского округа Кинешма </t>
  </si>
  <si>
    <t xml:space="preserve">Муниципальное  бюджетное дошкольное образовательное учреждение детский сад № 16 городского округа Кинешма </t>
  </si>
  <si>
    <t xml:space="preserve">Муниципальное бюджетное дошкольное образовательное учреждение детский сад № 16 городского округа Кинешма </t>
  </si>
  <si>
    <t>155800 г. Кинешма, ул. Ивана Седова, 7,                             Kindetsad 16 @yandex.ru</t>
  </si>
  <si>
    <t>37:25:011129:24</t>
  </si>
  <si>
    <t xml:space="preserve">Муниципальное  бюджетное дошкольное образовательное учреждение детский сад № 18 городского округа Кинешма </t>
  </si>
  <si>
    <t>155800 г. Кинешма, ул. Краснофлотская, 7              Kindetsad 18 @yandex.ru</t>
  </si>
  <si>
    <t xml:space="preserve">Муниципальное бюджетное дошкольное образовательное учреждение детский сад № 18 городского округа Кинешма </t>
  </si>
  <si>
    <t xml:space="preserve">Муниципальное бюджетное дошкольное  образовательное учреждение детский сад № 19 городского округа Кинешма </t>
  </si>
  <si>
    <t xml:space="preserve">Муниципальное бюджетное  дошкольное образовательное учреждение детский сад № 19 городского округа Кинешма </t>
  </si>
  <si>
    <t xml:space="preserve">Муниципальное бюджетное дошкольное образовательное учреждение детский сад № 19 городского округа Кинешма </t>
  </si>
  <si>
    <t>37:25:011012:9</t>
  </si>
  <si>
    <t xml:space="preserve">Муниципальное бюджетное дошкольное образовательное учреждение детский сад № 27 городского округа Кинешма </t>
  </si>
  <si>
    <t xml:space="preserve">Муниципальное бюджетное дошкольное образовательное учреждение детский сад № 27 городского округша Кинешма </t>
  </si>
  <si>
    <t>Муниципальное бюджетное дошкольное образовательное учреждение детский сад № 27 городского округа Кинешма</t>
  </si>
  <si>
    <t>37:25:030303:4</t>
  </si>
  <si>
    <t xml:space="preserve">Муниципальное бюджетное дошкольное образовательное учреждение детский сад № 28 городского округа Кинешма </t>
  </si>
  <si>
    <t xml:space="preserve">Муниципальное бюджетное  дошкольное образовательное учреждение детский сад № 28 городского округа Кинешма </t>
  </si>
  <si>
    <t>155800 г. Кинешма,  ул. Третьяковская, 36,             Kindetsad 27 @yandex.ru</t>
  </si>
  <si>
    <t>155800 г. Кинешма,    ул. Южская, 2                          Kindetsad 28@yandex.ru</t>
  </si>
  <si>
    <t xml:space="preserve">Муниципальное бюджетное дошкольное образовательное учреждение детский сад № 28 городского округа Киннешма </t>
  </si>
  <si>
    <t>37:25:020437:10</t>
  </si>
  <si>
    <t xml:space="preserve">Муниципальное бюджетное  дошкольное образовательное учреждение детский сад № 49 городского округа Кинешма </t>
  </si>
  <si>
    <t xml:space="preserve">Муниципальное бюджетное дошкольное образовательное учреждение детский сад № 49 городского округа Кинешма </t>
  </si>
  <si>
    <t xml:space="preserve">ПБП </t>
  </si>
  <si>
    <t>37:25:010825:30</t>
  </si>
  <si>
    <t xml:space="preserve">Муниципальное бюджетное дошкольное образовательное учреждение детский сад № 50 городского округа Кинешма </t>
  </si>
  <si>
    <t xml:space="preserve">155800 г. Кинешма, ул. Красный Химик, 50    Kindetsad 50 @yandex.ru          </t>
  </si>
  <si>
    <t>37:25:020155:14</t>
  </si>
  <si>
    <t>155800 г. Кинешма,                                                                      ул. Наволокская, 18                     schola17-ki@yandex.ru</t>
  </si>
  <si>
    <t>Муниципальное бюджетное общеобразовательное учреждение школа № 17 городского округа Кинешма</t>
  </si>
  <si>
    <t xml:space="preserve">Муниципальное бюджетное общеобразовательное учреждение школа    № 17 городского округа Кинешма </t>
  </si>
  <si>
    <t>37:25:000000:143</t>
  </si>
  <si>
    <t xml:space="preserve">Постановление глаавы администрации городского округа Кинешма от 14.12.2009 № 3768п </t>
  </si>
  <si>
    <t>Муниципальное учреждение дополнительного образования городского округа Кинешма «Детская художественная школа»</t>
  </si>
  <si>
    <t>МУ ДО городского округа Кинешма "Детская художественная школа"</t>
  </si>
  <si>
    <t>МУ ДО городского окурага Кинешма "Детская художественная школа"</t>
  </si>
  <si>
    <t xml:space="preserve">Муниципальное бюджетное общеобразовательное учреждение "Лицей  им. Д.А.Фурманова" городского округа Кинешма </t>
  </si>
  <si>
    <t>155800 г. Кинешма, ул. им. Ленина, 42 schoolfurman@mail.ru</t>
  </si>
  <si>
    <t xml:space="preserve">Муниципальное бюджетное общеобразовательное учреждение "Лицей им. Д.А.Фурманова"  городского округа Кинешма </t>
  </si>
  <si>
    <t xml:space="preserve">Муниципальное бюджетное общеобразовательное учреждение " Лицей им. Д.А.Фурманова" городского округа Кинешма </t>
  </si>
  <si>
    <t xml:space="preserve">Муниципальное бюджетное общеобразовательное учреждение "Лицей им. Д.А.Фурманова" городского округа Кинешма </t>
  </si>
  <si>
    <t>37:25:020313:5</t>
  </si>
  <si>
    <t xml:space="preserve">Постановление администрации городского округа Кинешма от 05.03.2011 № 427п </t>
  </si>
  <si>
    <t xml:space="preserve">Муниципальное бюджетное общеобразовательное учреждение "Гимназия имени А.Н. Островского" городского округа Кинешма </t>
  </si>
  <si>
    <t>37:25:011009:2</t>
  </si>
  <si>
    <t>Постановление администрации городского округа Кинешма от 20.05.2011 № 1027п</t>
  </si>
  <si>
    <t xml:space="preserve">Муниципальное бюджетное общеобразовательное учреждение "Гимназия имени А.Н.Островского" городского округа Кинешма </t>
  </si>
  <si>
    <t>37:25:020313:7</t>
  </si>
  <si>
    <t>37:25:020222:5</t>
  </si>
  <si>
    <t>Постановление администрации городского округа Кинешма от 15.10.2009 № 3117п</t>
  </si>
  <si>
    <t xml:space="preserve">Постановление администрации городского округа Кинешма от 03.03.2011 № 409п </t>
  </si>
  <si>
    <t>кабинеты 12, 39, 41, 51</t>
  </si>
  <si>
    <t>155800 г. Кинешма, ул. Завокзальная,    29-а , volganinsport@mail.ru</t>
  </si>
  <si>
    <t>Деятельность в области спорта</t>
  </si>
  <si>
    <t xml:space="preserve">Муниципальное бюджетное учреждение дополнительного образования детско-юношеская спортивная школа "Волжанин"городского округа Кинешма  </t>
  </si>
  <si>
    <t>МБУ дополнительного образования детско-юношеская спортивная школа "Волжанин"</t>
  </si>
  <si>
    <t>37:25:040505:13</t>
  </si>
  <si>
    <t>Свидетельство о гос. Регистрапции права 37-СС № 315265 от 11.06.2013 г.</t>
  </si>
  <si>
    <t>37:25:040505:14</t>
  </si>
  <si>
    <t xml:space="preserve">Свидетельство о государственной регистрации права 37-СС № 315250 от 11.06.213г. </t>
  </si>
  <si>
    <t>37:25:000000:442</t>
  </si>
  <si>
    <t xml:space="preserve">Свидетельсво о государственной регистрации права  37-СС № 385292 от 15.10.2013 г. </t>
  </si>
  <si>
    <t xml:space="preserve">Муниципальное бюджетное общеобразовательное учреждение
школа №18 имени Маршала А.М.Василевского городского округа Кинешма
 </t>
  </si>
  <si>
    <t xml:space="preserve">Муниципальное бюджетное общеобразовательное учреждение школа       № 18 имени Маршала  А.М. Василевского городского округа Кинешма </t>
  </si>
  <si>
    <t xml:space="preserve">Муниципальное бюджетное общеобразовательное учреждение школа № 18 городского округа Кинешма </t>
  </si>
  <si>
    <t>37:25:010843:14</t>
  </si>
  <si>
    <t>Постановление администрации городского округа Кинешма от 23.03.2011 № 564 п</t>
  </si>
  <si>
    <t xml:space="preserve">Муниципальное бюджетное дошкольное образовательное учреждение детский сад № 2 городского округа Кинешма </t>
  </si>
  <si>
    <t>155800 г. Кинешма, ул. им. Урицкого,     4-в,                 kindetsad2@yandex.ru</t>
  </si>
  <si>
    <t>37:25:040509:11</t>
  </si>
  <si>
    <t>37:25:020155:1</t>
  </si>
  <si>
    <t xml:space="preserve">Муниципальное бюджетное дошкольное образовательное учреждение детский сад № 30 городского округа Кинешма </t>
  </si>
  <si>
    <t>155800 г. Кинешма,   ул. Веснина, 34                           Kindetsad30@yandex.ru</t>
  </si>
  <si>
    <t xml:space="preserve">Лебедева Светлана Анатольевна 
заведующая 9-52-48
гл.бухгалтер 5-58-58 </t>
  </si>
  <si>
    <t>37:25:000000:123</t>
  </si>
  <si>
    <t>155800 г. Кинешма, ул. Соревнования, 53 Kindetsad31@yandex.ru</t>
  </si>
  <si>
    <t xml:space="preserve">Муниципальное бюджетное дошкольное образовательное учреждение детский сад № 31 городского округа Кинешма </t>
  </si>
  <si>
    <t xml:space="preserve">спортивная площадка </t>
  </si>
  <si>
    <t xml:space="preserve">площадка № 1 </t>
  </si>
  <si>
    <t xml:space="preserve">площадка № 3 </t>
  </si>
  <si>
    <t>37:25:010209:5</t>
  </si>
  <si>
    <t>37:25:040105:5</t>
  </si>
  <si>
    <t xml:space="preserve">Муниципальное бюджетное дошкольное образовательное учреждение детский сад № 36 городского округа Кинешма </t>
  </si>
  <si>
    <t>37:25:020156:5</t>
  </si>
  <si>
    <t xml:space="preserve">Муниципальное бюджетное дошкольное образовательное учреждение детский сад № 44 городского округа Кинешма </t>
  </si>
  <si>
    <t>155800 г. Кинешма,                      ул. Семёнова, 11                   Kindetsad 44@yandex.ru</t>
  </si>
  <si>
    <t>веранда "Лето"</t>
  </si>
  <si>
    <t>37:25:030104:2</t>
  </si>
  <si>
    <t>Муниципальное бюджетное дошкольное образовательное учреждение детский сад № 46 городского округа Кинешма</t>
  </si>
  <si>
    <t>155800 г. Кинешма,                      ул. 2-я Львовская, 26           Kindetsad 46 @yandex.ru</t>
  </si>
  <si>
    <t>37:25:011010:12</t>
  </si>
  <si>
    <t>37:25:040522:1</t>
  </si>
  <si>
    <t xml:space="preserve">Муниципальное бюджетное общеобразовательное учреждение школа № 8 городского округа Кинешма </t>
  </si>
  <si>
    <t xml:space="preserve">Муниципальное бюджетное общеобразовательное учреждение  школа № 8 городского округа Кинешма </t>
  </si>
  <si>
    <t>37:25:011001:70</t>
  </si>
  <si>
    <t>Постановление администрации городского округа Кинешма Ивановской области от 02.02.2012 № 151п</t>
  </si>
  <si>
    <t xml:space="preserve">Муниципальное бюджетное общеобразовательное учреждение школа № 10 городского округа Кинешма </t>
  </si>
  <si>
    <t xml:space="preserve">Муниципальное бюджетное общеобразовательное учреждение школа        № 10 городского округа Кинешма </t>
  </si>
  <si>
    <t>37:25:030103:11</t>
  </si>
  <si>
    <t xml:space="preserve">Свидетельство о № 432 от 28.01.1993 </t>
  </si>
  <si>
    <t>Цаплин Алексей Александрович 
директор 5-52-53
гл. бухгалтер 5-82-85</t>
  </si>
  <si>
    <t>37:25:020311:5</t>
  </si>
  <si>
    <t>37:25:010609:4</t>
  </si>
  <si>
    <t xml:space="preserve">Муниципальное бюджетное  дошкольное образовательное учреждение детский сад № 1 городского округа Кинешма </t>
  </si>
  <si>
    <t>Муниципальное бюджетное дошкольное образовательное учреждение детский сад № 1 городского округа Кинешма</t>
  </si>
  <si>
    <t xml:space="preserve">Муниципальное бюджетное дошкольное образовательное учреждение детский сад № 1 городского округа Кинешма </t>
  </si>
  <si>
    <t>37:25:010220:5</t>
  </si>
  <si>
    <t xml:space="preserve">Муниципальное бюджетное  дошкольное образовательное учреждение детский сад № 15 городского округа Кинешма </t>
  </si>
  <si>
    <t xml:space="preserve">Муниципальное бюджетное дошкольное образовательное учреждение детский сад № 15 городского округа Кинешма </t>
  </si>
  <si>
    <t>Муниципальное бюджетное дошкольное образовательное учреждение детский сад № 15 городского округа Кинешма</t>
  </si>
  <si>
    <t>37:25:010611:18</t>
  </si>
  <si>
    <t xml:space="preserve">Муниципальное бюджетное дошкольное образовательное учреждение детский сад № 17 городского округа Кинешма </t>
  </si>
  <si>
    <t xml:space="preserve"> г. Кинешма, пер. Дунаевского, 12</t>
  </si>
  <si>
    <t>37:25:011012:10</t>
  </si>
  <si>
    <t xml:space="preserve">Муниципальное бюджетное дошкольное образовательное учреждение детский сад № 21 городского округа Кинешма </t>
  </si>
  <si>
    <t>37:25:010326:639</t>
  </si>
  <si>
    <t xml:space="preserve">Муниципальное бюджетное дошкольное образовательное учреждение "Детский сад компенсирующего вида № 22" городского округа Кинешма </t>
  </si>
  <si>
    <t xml:space="preserve">Муниципальное бюджетное дошкольное образовательное учреждение "Детский сад  компенсирующего вида  № 22" городского округа Кинешма </t>
  </si>
  <si>
    <t>37:25:010834:4</t>
  </si>
  <si>
    <t xml:space="preserve">Муниципальное бюджетное  дошкольное образовательное учреждение детский сад № 32 городского округа Кинешма </t>
  </si>
  <si>
    <t xml:space="preserve">Муниципальное бюджетное дошкольное образовательное учреждение детский сад № 32 городского округа Кинешма </t>
  </si>
  <si>
    <t>37:25:011106:4</t>
  </si>
  <si>
    <t xml:space="preserve">Муниципальное бюджетное дошкольное образовательное учреждение детский сад № 48 городского округа Кинешма </t>
  </si>
  <si>
    <t>37:25:040509:9</t>
  </si>
  <si>
    <t xml:space="preserve">Муниципальное бюджетное дошкольное образовательное учреждение детский сад № 3 городского округа Кинешма </t>
  </si>
  <si>
    <t>37:25:040208:9</t>
  </si>
  <si>
    <t xml:space="preserve">Муниципальное бюджетное дошкольное образовательное учреждение детский сад № 4 городского округа Кинешма </t>
  </si>
  <si>
    <t>Муниципальное бюджетное дошкольное образовательное учреждение детский сад № 4 городского округа Кинешма</t>
  </si>
  <si>
    <t>37:25:020218:1</t>
  </si>
  <si>
    <t xml:space="preserve">Муниципальное  бюджетное дошкольное образовательное учреждение  "Детский сад компенсирующего вида № 7" городского округа Кинешма </t>
  </si>
  <si>
    <t xml:space="preserve">Муниципальное бюджетное  дошкольное образовательное учреждение "Детский сад компенсирующего вида № 7" городского округа Кинешма  </t>
  </si>
  <si>
    <t xml:space="preserve">Муниципальное бюджетное дошкольное образовательное учреждение "Детский сад компенсирующего вида № 7" городского округа Кинешма  </t>
  </si>
  <si>
    <t>г. Кинешма,   ул. им. Ленина, 44-а</t>
  </si>
  <si>
    <t>г. Кинешма,  ул. Аристарха Макарова, 45</t>
  </si>
  <si>
    <t>37:25:040505:4</t>
  </si>
  <si>
    <t xml:space="preserve">Муниципальное бюджетное дошкольное образовательное учреждение детский сад № 29 городского округа Кинешма </t>
  </si>
  <si>
    <t>37:25:040519:6</t>
  </si>
  <si>
    <t xml:space="preserve">Муниципальное бюджетное дошкольное образовательное учреждение детский сад                № 43 городского округа Кинешма </t>
  </si>
  <si>
    <t xml:space="preserve">Муниципальное бюджетное дошкольное образовательное учреждение детский сад № 43 городского округа Кинешма </t>
  </si>
  <si>
    <t>155800 г. Кинешма,  ул. Рощинская, 48                    Kindetsad 43@yandex.ru</t>
  </si>
  <si>
    <t>155800 г. Кинешма,   ул. им. Ленина, 44-а                        Kindetsad 7@yandex.ru</t>
  </si>
  <si>
    <t>155800 г. Кинешма,    ул. 50-летия Комсомола, 20, cbduglavbuh@yandex.ru</t>
  </si>
  <si>
    <t>155800 г. Кинешма, ул. Воеводы Боборыкина, 53,            kin-internat2@yandex.ru</t>
  </si>
  <si>
    <t>155800 г. Кинешма,  ул. Дзержинского, 28                  Kindetsad 3@yandex.ru</t>
  </si>
  <si>
    <t>155800  г. Кинешма, ул. Школьная, 6-а                     Kindetsad 48@yandex.ru</t>
  </si>
  <si>
    <t>155800 г. Кинешма,  ул. Красноветкинская, 4     kindetsad 32@yandex.ru</t>
  </si>
  <si>
    <t>155800 г. Кинешма,  ул. Анри Барбюса, 54-а                    kindetsad 22@yandex.ru</t>
  </si>
  <si>
    <t>155800 г. Кинешма, пер. Баумана, 8-а                       kindetsad 21@yandex.ru</t>
  </si>
  <si>
    <t>155800 г. Кинешма, пер. Дунаевского, 12                   kindetsad 17@yandex.ru</t>
  </si>
  <si>
    <t>155800 г. Кинешма, ул. Ванцетти, 53                      Kindetsad 15@yandex.ru</t>
  </si>
  <si>
    <t>155800 г. Кинешма, ул. Энергетическая, 2-а             kindetsad 1@yandex.ru</t>
  </si>
  <si>
    <t xml:space="preserve">Муниципальное бюджетное дошкольное образовательное учреждение детский сад № 47 городского округа Кинешма </t>
  </si>
  <si>
    <t>37:25:010209:8</t>
  </si>
  <si>
    <t>37:25:020314:14</t>
  </si>
  <si>
    <t xml:space="preserve">МБУДО  "Центр внешкольной работы" городского округа Кинешма </t>
  </si>
  <si>
    <t xml:space="preserve">МБУДО "Центр внешкольной работы" городского округа Кинешма </t>
  </si>
  <si>
    <t>37:25:020220:11</t>
  </si>
  <si>
    <t>37:25:020447:17</t>
  </si>
  <si>
    <t>Постановление администрации городского округа Кинешма от 08.04.2011 № 713п .</t>
  </si>
  <si>
    <t>Постановление администрации городского округа Кинешма от 08.04.2011 № 714п</t>
  </si>
  <si>
    <t>155800 г. Кинешма,
ул. Щорса, 5-д                      Kindetsad 23 @yandex.ru</t>
  </si>
  <si>
    <t xml:space="preserve">Муниципальное автономное дошкольное образовательное учреждение "Центр развития ребенка - детский сад № 23" городского округа Кинешма </t>
  </si>
  <si>
    <t xml:space="preserve">Муниципальное автономное дошкольное образовательное учреждение "Центр развития ребенка - детский сад № 23"городского округа Кинешма </t>
  </si>
  <si>
    <t xml:space="preserve">городская Дума городского округа Кинешма </t>
  </si>
  <si>
    <t>37:25:011108:2</t>
  </si>
  <si>
    <t>Постановление администрации городского округа Кинешма от 12.02.2015 № 303п, Свидетельство о государственной регистрации права серия 37-СС № 599028 выдано 11.03.2015</t>
  </si>
  <si>
    <t xml:space="preserve">Муниципальное учреждение дополнительного образования городского округа Кинешма «Детская школа искусств» </t>
  </si>
  <si>
    <t>МУДО городского округа Кинешма  "Детская школа искусств"</t>
  </si>
  <si>
    <t xml:space="preserve">Муниципальное учреждение дополнительного образования городского округа Кинешма "Детская школа искусств» </t>
  </si>
  <si>
    <t>37:25:020327:18</t>
  </si>
  <si>
    <t>Свидетельство о государственной регистрации права от 13.05.2015г.</t>
  </si>
  <si>
    <t>155800 г. Кинешма, ул. Завокзальная, 29а zvezdniybuh@mail.ru</t>
  </si>
  <si>
    <t>37:25:020302:32</t>
  </si>
  <si>
    <t>37:25:030247:25</t>
  </si>
  <si>
    <t xml:space="preserve">Свидетельство о государственной регистрации права 37-СС № 257307 от 19.11.2012 г. </t>
  </si>
  <si>
    <t>Свидетельство о государственной регистрации права 37-СС № 272718 от 06.02.2013</t>
  </si>
  <si>
    <t>37:25:020438:2</t>
  </si>
  <si>
    <t xml:space="preserve">Постановление администрации городского округа Кинешма № 316п от 13.02.2007 г. , Свидетельство о государственной регистрации права серия 37-АА № 250898 от 24.01.2008 г. </t>
  </si>
  <si>
    <t>37:07:030821:30</t>
  </si>
  <si>
    <t>37:07:030821:4</t>
  </si>
  <si>
    <t>Ивановская область, Кинешемский район, 1250м северо-западнее с. Решма</t>
  </si>
  <si>
    <t xml:space="preserve">Ивановскя область, Кинешемский район </t>
  </si>
  <si>
    <t>Свидетельство о гос.регистрации права от 26.03.2012 № 37-СС № 145453</t>
  </si>
  <si>
    <t>Свидетельство о гос. регистрации права от 20.04.2015 № 37-СС № 598780</t>
  </si>
  <si>
    <t xml:space="preserve">Муниципальное бюджетное общеобразовательное учреждение школа № 2 городского округа Кинешма </t>
  </si>
  <si>
    <t>Муниципальное бюджетное общеобразовательное учреждение  школа № 2 городского округа Кинешма Ивановской области</t>
  </si>
  <si>
    <t xml:space="preserve">Муниципальное бюджетное  общеобразовательное учреждение школа  № 2  городского округа Кинешма </t>
  </si>
  <si>
    <t>37:25:010920:5</t>
  </si>
  <si>
    <t>Постановление главы администрации городского округа Кинешма от 06.06.2011 № 1191п, Постановление администрации городского округа Кинешма от 19.08.2011 № 1876п</t>
  </si>
  <si>
    <t>155800 г. Кинешма, ул. Щорса, 32                         schoola2-kin@mail.ru</t>
  </si>
  <si>
    <t>г. Кинешма, 1-й Вичугский проезд</t>
  </si>
  <si>
    <t>аренда</t>
  </si>
  <si>
    <t>37:25:020141:21</t>
  </si>
  <si>
    <t xml:space="preserve">Договор аренды № 2364 от 17.06.2002г. </t>
  </si>
  <si>
    <t>37:25:020141:20</t>
  </si>
  <si>
    <t>г. Кинешма, ул. Аристарха Макарова</t>
  </si>
  <si>
    <t>37:25:040509:27</t>
  </si>
  <si>
    <t>Договор аренды № 3185 от 06.02.2009</t>
  </si>
  <si>
    <t>г. Кинешма, ул. им. Ленина, дом 2а</t>
  </si>
  <si>
    <t>37:25:020326:32</t>
  </si>
  <si>
    <t>Договор аренды № 3529 от 01.09.2010</t>
  </si>
  <si>
    <t>37:25:020322:17</t>
  </si>
  <si>
    <t>Договор аренды № 3383 от 15.12.2009</t>
  </si>
  <si>
    <t>г. Кинешма, ул. Ивановская</t>
  </si>
  <si>
    <t>37:25:020321:33</t>
  </si>
  <si>
    <t>Договор аренды № 35876 от 24.02.2011</t>
  </si>
  <si>
    <t>37:25:020321:14</t>
  </si>
  <si>
    <t>Договр аренды №3539 от 30.09.2010</t>
  </si>
  <si>
    <t>37:25:020321:13</t>
  </si>
  <si>
    <t>Договр аренды № 3104 от 18.11.2008</t>
  </si>
  <si>
    <t>37:25:020321:49</t>
  </si>
  <si>
    <t>Договр аренды № 3886 от 02.11.2012</t>
  </si>
  <si>
    <t xml:space="preserve">аренда </t>
  </si>
  <si>
    <r>
      <t xml:space="preserve">Смирнова Ольга Сергеевна 
председатель 5-76-18
</t>
    </r>
    <r>
      <rPr>
        <i/>
        <sz val="11"/>
        <color theme="0"/>
        <rFont val="Times New Roman"/>
        <family val="1"/>
        <charset val="204"/>
      </rPr>
      <t>\\\</t>
    </r>
    <r>
      <rPr>
        <i/>
        <sz val="11"/>
        <rFont val="Times New Roman"/>
        <family val="1"/>
        <charset val="204"/>
      </rPr>
      <t>гл. бухгалтер 5-76-79</t>
    </r>
  </si>
  <si>
    <t>Муниципальное бюджетное дошкольное образовательное учреждение "Центр развития ребенка - детский сад №20" городского округа Кинешма .</t>
  </si>
  <si>
    <t xml:space="preserve">Муниципальное бюджетное дошкольное образовательное учреждение "Центр развития ребенка - детский сад № 20" городского округа Кинешма </t>
  </si>
  <si>
    <t xml:space="preserve">Муниципальное бюджетное дошкольное образовательно бюджетное е учреждение "Центр развития ребенка - детский сад № 20" городского округа Кинешма  </t>
  </si>
  <si>
    <t>37:25:010824:24</t>
  </si>
  <si>
    <t xml:space="preserve">Муниципальное бюджетное учреждение дополнительного образования  детская-юношеская спортивная школа «Арена» городского округа Кинешма </t>
  </si>
  <si>
    <t xml:space="preserve">МБУ ДО детско-юношеская спортивная школа "Арена" городского округа Кинешма </t>
  </si>
  <si>
    <t>ул. Наволокская</t>
  </si>
  <si>
    <t>37:25:010707:3</t>
  </si>
  <si>
    <t>37:25:020437:371</t>
  </si>
  <si>
    <t>37:25:010483:1155</t>
  </si>
  <si>
    <t>37:25:020301:1</t>
  </si>
  <si>
    <t>Свидетельство о государственной регистрации права серия 37-СС № 563529 от 26.12.2014</t>
  </si>
  <si>
    <t xml:space="preserve"> Контрольно-счетная комиссия городского округа Кинешма</t>
  </si>
  <si>
    <t>Свидетельствог о государственной регистрации права  37-СС № 251984 от 12.11.2012</t>
  </si>
  <si>
    <t xml:space="preserve">г. Кинешма,   ул. Семёнова, 11 </t>
  </si>
  <si>
    <t>Ивановская область, г. Кинешма,  ул. Воеводы Боборыкина, 18-а</t>
  </si>
  <si>
    <t>Ивановская область, г. Кинешма,                                          ул. им. Ленина, 42</t>
  </si>
  <si>
    <t>Ивановская область, г. Кинешма, ул. им. Крупской, 7</t>
  </si>
  <si>
    <t>Ивановская область, г. Кинешма, ул. Щорса, 32</t>
  </si>
  <si>
    <t>Ивановская область, г. Кинешма, ул. Красный Химик, 50</t>
  </si>
  <si>
    <t>Ивановская область, г. Кинешма, ул. Щорса, 52-а</t>
  </si>
  <si>
    <t>Ивановская область, г. Кинешма, ул. Школьная, 6-а</t>
  </si>
  <si>
    <t xml:space="preserve">Ивановская область, г. Кинешма,                         ул. Смольная, 32 </t>
  </si>
  <si>
    <t xml:space="preserve">Ивановская область,г. Кинешма,                        ул. Луховская, 2 </t>
  </si>
  <si>
    <t xml:space="preserve">Ивановская область, г. Кинешма,    ул. Южская, 2 </t>
  </si>
  <si>
    <t>Ивановская область, г. Кинешма,  ул. Третьяковская, 36</t>
  </si>
  <si>
    <t>Ивановская область, г. Кинешма, ул. Щорса, 5-д</t>
  </si>
  <si>
    <t xml:space="preserve">Ивановская область, г. Кинешма,  ул. Анри Барбюса, 54-а </t>
  </si>
  <si>
    <t>Ивановская область, г. Кинешма,    ул. Декабристов, 8</t>
  </si>
  <si>
    <t xml:space="preserve">Ивановская область, г. Кинешма, ул. Ванцетти, 53 </t>
  </si>
  <si>
    <t>Ивановская область, г. Кинешма,  ул. им. Юрия Горохова, 10</t>
  </si>
  <si>
    <t>Ивановская область, г. Кинешма, ул. Вичугская, 49</t>
  </si>
  <si>
    <t>Ивановская область, г. Кинешма, ул. Гоголя, 4</t>
  </si>
  <si>
    <t>Ивановская область, г. Кинешма, ул. Смольная, 34/12</t>
  </si>
  <si>
    <t>Ивановская область, г. Кинешма,  ул. Дзержинского, 28</t>
  </si>
  <si>
    <t>Ивановская область, г. Кинешма,                         ул. Энергетическая, 2-а</t>
  </si>
  <si>
    <t xml:space="preserve">Ивановская область,  г. Кинешма,  ул. Смольная, 32 </t>
  </si>
  <si>
    <t>Ивановская область,  г. Кинешма, ул. Завокзальная, 25, стр. 2</t>
  </si>
  <si>
    <t>Ивановская область,  г. Кинешма, ул. Ивана Виноградова, 16</t>
  </si>
  <si>
    <t xml:space="preserve"> Ивановская область, г. Кинешма, ул. Аристаха Макарова, дом 43-Б</t>
  </si>
  <si>
    <t>Ивановская область, г. Кинешма ул. 50-летия Комсомола, дом 22</t>
  </si>
  <si>
    <t xml:space="preserve">Ивановская область, г. Кинешма,  ул. им. Крупской, 6 </t>
  </si>
  <si>
    <t>Ивановская область, г. Кинешма,  ул. Завокзальная, 7</t>
  </si>
  <si>
    <t>Ивановская область, г. Кинешма, ул. Рылеевская, д. 13г           (под зданием -производственный цех)</t>
  </si>
  <si>
    <t>Ивановская область, г. Кинешма    (городской пляж)</t>
  </si>
  <si>
    <t xml:space="preserve">Ивановская область, г. Кинешма, ул. им. Фрунзе (сквер) </t>
  </si>
  <si>
    <t>Ивановская область, г. Кинешма правый берег устья р. Томна, правый берег р. Волга (берегозащитная дамба)</t>
  </si>
  <si>
    <t>Ивановская область, г. Кинешма левый берег устья р. Кинешемска, правый берег р. Волга (земляная дамба обвалование для защиты пониженной части  города  со стороны реки Кинешемки от грузового порта  до Кузнецкого моста</t>
  </si>
  <si>
    <t>Ивановская область, г. Кинешма (кладбище "Затенки")</t>
  </si>
  <si>
    <t>Ивановская область, г. Кинешма, ул. Карла Маркса, дом 14 б (насосная станция)</t>
  </si>
  <si>
    <t>Ивановская область, г. Кинешма, ул. Спортивная, дом 18 (производственные здания и сооружения)</t>
  </si>
  <si>
    <t>Ивановская область,  г. Кинешма, ул. Буторихинская</t>
  </si>
  <si>
    <t>Ивановская область,  г. Кинешма,  3-й Трудовой пер., 4</t>
  </si>
  <si>
    <t>Ивановская область,  г. Кинешма, ул. Молодежная, дом 3б</t>
  </si>
  <si>
    <t xml:space="preserve">Ивановская область, г. Кинешма, ул. Ивана Седова, 7 </t>
  </si>
  <si>
    <t>Ивановская область,  г. Кинешма, пер. Баумана, 8-а</t>
  </si>
  <si>
    <t>Ивановская область, г. Кинешма,                         ул. Веснина, 34</t>
  </si>
  <si>
    <t>Ивановская область, г. Кинешма,                       ул. Соревнования, 53</t>
  </si>
  <si>
    <t>Ивановская область,  г. Кинешма,                                                    ул. Красноветкинская, 4</t>
  </si>
  <si>
    <t>Ивановская область,  г. Кинешма,   ул. 2-я Львовская, 26</t>
  </si>
  <si>
    <t xml:space="preserve">Ивановская область,  г. Кинешма, ул. им. Ленина, 31-а </t>
  </si>
  <si>
    <t>Ивановская область, г. Кинешма, ул. Межевая, 18</t>
  </si>
  <si>
    <t xml:space="preserve">Ивановская область,  г. Кинешма, ул. Вичугская, д. 176А </t>
  </si>
  <si>
    <t>Ивановская область, г. Кинешма, ул. Котовского, 19</t>
  </si>
  <si>
    <t>Ивановская область,  г. Кинешма, ул. Ивана Виноградова, 18</t>
  </si>
  <si>
    <t>Ивановская область, г. Кинешма,                                                ул. им. Юрия  Горохова, 8</t>
  </si>
  <si>
    <t>Ивановская область, г. Кинешма, ул. 50-летия Комсомола, дом 20</t>
  </si>
  <si>
    <t>Ивановская область, г. Кинешма, ул. 50 – летия Комсомола, 24</t>
  </si>
  <si>
    <t>Ивановская область, г. Кинешма, ул. 2-я Шуйская, 1-б</t>
  </si>
  <si>
    <t>Ивановская область, г. Кинешма, ул. Ивана Виноградова , д. 21 (под спортивной площадкой)</t>
  </si>
  <si>
    <t>37:25:040241:14</t>
  </si>
  <si>
    <t>37:25:010843:9</t>
  </si>
  <si>
    <t xml:space="preserve">Свидетельство 37-СС № 113073 от 11.07.2011 г., Постановление администрации городского округа Кинешма Ивановской области от 23.03.2011 г. № 548п </t>
  </si>
  <si>
    <t>Ивановская область,  г. Кинешма,                                                                      ул. Наволокская, 18</t>
  </si>
  <si>
    <t xml:space="preserve">Ивановская область, г. Кинешма, ул. Гагарина, дом 20   (под спортивными площадками) </t>
  </si>
  <si>
    <t>Ивановская область,г. Кинешма,                                        ул. Ломоносова, 20</t>
  </si>
  <si>
    <t>Ивановская область, г. Кинешма,  ул. Рощинская, 48</t>
  </si>
  <si>
    <t>Ивановская область, г. Кинешма, ул. им. Урицкого,     4-в</t>
  </si>
  <si>
    <t>Муниципальное  автономное дошкольное образовательное учреждение «Центр развития ребенка-детский сад № 10»</t>
  </si>
  <si>
    <t xml:space="preserve">Постановление администрации городского округа Кинеша Ивановской области от 15.02.2011 № 239п; Свидетельство о государственной регистрации права 37-СС № 111356 от 06.05.2011 г. </t>
  </si>
  <si>
    <t>Муниципальное автономное дошкольное образовательное учреждение «Центр развития ребенка-детский сад № 10»</t>
  </si>
  <si>
    <t>Муниципальное автономное  дошкольное образовательное учреждение «Центр развития ребенка-детский сад № 10»</t>
  </si>
  <si>
    <t>Ивановская область, г. Кинешма, ул. им. Юрия Горохова, 12-б</t>
  </si>
  <si>
    <t>Всего по разделу 1.4.</t>
  </si>
  <si>
    <t>Муниципальное бюджетное дошкольное образовательное учреждение детский сад № 31 городского округа Кинешма</t>
  </si>
  <si>
    <t xml:space="preserve">Деятельность органов местного самоуправления </t>
  </si>
  <si>
    <t xml:space="preserve">Муниципальное бюджетное учреждение дополнительного образования «Центр внешкольной работы» городского округа Кинешма </t>
  </si>
  <si>
    <t>1.2. + 1.3.</t>
  </si>
  <si>
    <t>разница</t>
  </si>
  <si>
    <t xml:space="preserve">155800 г. Кинешма,
ул.им.М.Горького,   131, gk.kineshma@ mail.ru </t>
  </si>
  <si>
    <t>131</t>
  </si>
  <si>
    <t>155800 г. Кинешма, ул. им. Юрия Горохова, 12-б   kindetsad -20@yandex.ru</t>
  </si>
  <si>
    <t>Панфилова Юлия Анатольевна 
заведующая  5-79-26
гл.бухгалтер 5-58-58</t>
  </si>
  <si>
    <t>Постановление главы администрации городского округа Кинешма от 14.01.2009 № 38п, Свидетельство о государственной  регистрации права 37-СС № 111036</t>
  </si>
  <si>
    <t>Постановление главы администрации городского округа Кинешма от 04.09.2007 № 2487п; Постановление администрации городского округа Кинешма Ивановской области от 17.03.2011 № 500п; Запись регистрации 37-37-05/073/2011-185.</t>
  </si>
  <si>
    <t xml:space="preserve">сарай </t>
  </si>
  <si>
    <t xml:space="preserve">теневой навес </t>
  </si>
  <si>
    <t>забор из профнастила</t>
  </si>
  <si>
    <t xml:space="preserve">Постановление главы администрации городского округа Кинешма от 16.10.2007 № 2973п, Постановление администрации городского округа Кинешма Ивановской области от 20.01.2011 № 71п. Запись регистрации                               37-37-05/072/2011-066.            </t>
  </si>
  <si>
    <t xml:space="preserve">Муниципальное дошкольное образовательное учреждение "Детский сад № 7 компенсирующего вида" городского округа Кинешма </t>
  </si>
  <si>
    <t>Постановление Главы администрации городского округа Кинешма от 28.08.2007 № 2412п, Постановление администрации городского округа Кинешма Ивановской области от 17.02.2011 № 254п, запись регистрации 37-37-05/073/2011-196</t>
  </si>
  <si>
    <t>155800 г. Кинешма,  ул. Луховская, 2                         Kindetsad 36 @yandex.ru</t>
  </si>
  <si>
    <t>155800 г. Кинешма, ул. им. Ленина, 31-а                          Kindetsad 47 @yandex.ru</t>
  </si>
  <si>
    <t xml:space="preserve">Любимова Ольга Владимировна
заведующая 5-46-10
гл.бухгалтер 5-58-58  </t>
  </si>
  <si>
    <t>Постановление главы администрации городского округа Кинешма  от 05.05.2010 № 1201п, Постановление главы администрации городского округа Кинешма  от 13.07.2010№1874п, запись регистрации 37-37-05/329/2011-079</t>
  </si>
  <si>
    <t>столярный цех</t>
  </si>
  <si>
    <t>Постановление администрации городского округа Кинешмы  от 02.06.2010 № 1486п Свидетельство о государственной регистрации права 37-СС № 112582 от 21.06.2011</t>
  </si>
  <si>
    <t>Постановление администрации городского округа Кинешма от 31.05.2011 № 1161п. Свидетельство о государственной регистрации права 37-СС № 113528 от 25.07.2011</t>
  </si>
  <si>
    <t>Постановление администрации городского округа Кинешма от 03.05.2011 № 879п. Свидетельство о государственной регистрации права 37-СС № 117073 от 22.11.2011</t>
  </si>
  <si>
    <t>37:25:020318:11</t>
  </si>
  <si>
    <t>Постановление главы администрации городского округа Кинешма  от 27.05.2011 № 1105п. Свидетельство о государственной регистрации права 37-СС № 113500 от 22.07.2011</t>
  </si>
  <si>
    <t>Постановление главы администрации городского округа Кинешма от 23.11.2011 № 2802п.  Свидетельство о государственной регистрации права 37-СС № 145321 от 19.03.2012</t>
  </si>
  <si>
    <t>в 30 м от газораспределительной станции в сторону автомобильной дороги    (городские леса)</t>
  </si>
  <si>
    <t>по западной границе г. Кинешма, вдоль северо-западной границы полосы отвода автомобильной дороги (городские леса)</t>
  </si>
  <si>
    <t>от южной границы садоводческого товарищества "Надежда" до северной границы кладбища "Затенки" (городские леса)</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</si>
  <si>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117466 от 05.12.2011.</t>
  </si>
  <si>
    <t>Ивановская область, г. Кинешма по юго-западной границе газораспределительной станции                 (городские леса)</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</si>
  <si>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117514 от 05.12.2011.</t>
  </si>
  <si>
    <t>По юго-западной границе земельного участка базы Наволокского лесничества по ул. Западная (городские леса)</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</si>
  <si>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116666 от 10.11.2011</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</si>
  <si>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117521 от 06.12.2011</t>
  </si>
  <si>
    <t>Вдоль автодороги Кинешма-Велизанец и левого берега р. Луховка (городские леса)</t>
  </si>
  <si>
    <t xml:space="preserve">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117464 от 05.12.2011. </t>
  </si>
  <si>
    <t xml:space="preserve">Вдоль южной  границы садоводческого товарищества "Лапшиха" (городские леса) </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</si>
  <si>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116681 от 10.11.2011</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</si>
  <si>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117508 от 05.12.2011</t>
  </si>
  <si>
    <t>Постановление Главы администрации города Кинешмы Ивановской области от 09.03.2000 № 456.Постановление администрации г.о. Кинешма № 2365п от 10.10.2011 г. Свидетельство о государственной регистрации права 37-СС № 117534 от 06.12.2011</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</si>
  <si>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117457 от 02.12.2011</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</si>
  <si>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116679 от 10.11.2011</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</si>
  <si>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117470 от 05.12.2011</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</si>
  <si>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117519 от 06.12.2011</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</si>
  <si>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117510 от 05.12.2011</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</si>
  <si>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116677 от 10.11.2011</t>
  </si>
  <si>
    <t>Постановление Главы администрации города Кинешмы Ивановской области от 09.03.2000 № 456. Постановление администрации городского округа Кинешма от 10.10.2011 № 2365п. Свидетельство о государственной регистрации права 37-СС № 117523 от 06.12.2011</t>
  </si>
  <si>
    <t>Постановление Главы администрации города Кинешмы Ивановской области от 09.03.2000 № 456. Постановление администрации городского округа Кинешма от 10.10.2011 № 2365п. Свидетельство о государственной регистрации права 37-СС № 117512 от 05.12.2011</t>
  </si>
  <si>
    <t>Постановление Главы администрации города Кинешмы Ивановской области от 09.03.2000 № 456. Постановление администрации городского округа Кинешма от 10.10.2011 № 2365п. Свидетельство о государственной регистрации права 37-СС № 116687 от 10.11.2011</t>
  </si>
  <si>
    <t>Постановление Главы администрации города Кинешмы Ивановской области от 09.03.2000 № 456. Постановление администрации городского округа Кинешма от 10.10.2011 № 2365п. Свидетельство о государственной регистрации права 37-СС № 116670 от 10.11.2011.</t>
  </si>
  <si>
    <t>Постановление администрации городского округа Кинешма  Ивановкой области  от 09.03.2000 № 1754п .Свидетельство о государственной регистрации права 37-СС № 117070 от 22.11.2011</t>
  </si>
  <si>
    <t>Постановление администрации городского округа Кинешмы Ивановской области от 03.11.2011 № 2630п . Свидетельство о государственной регистрации права 37-СС № 117482 от 05.12.2011</t>
  </si>
  <si>
    <t xml:space="preserve">Постановление главы администрации города Кинешмы  26.08.1993 № 745. Свидетельство на право собственнасти на землю               № 693 </t>
  </si>
  <si>
    <t xml:space="preserve">Постановление администрации городского округа Кинешмы Ивановской области от 13.03.2013 № 596п. Свидетельство о государственной регистрации права 37-СС № 314129 от 07.05.2013 </t>
  </si>
  <si>
    <t xml:space="preserve">Постановление администрации городского округа Кинешма Ивановской овановской области от 03.052011 № 879п. Свидетельство о государственной регистрации права 37-СС № 172393 от 29.06.2012 </t>
  </si>
  <si>
    <t>Запись регистрации 37-37/005-37/020/001/2016-1826/1 от 26.04.2016</t>
  </si>
  <si>
    <t>Запись регистрации 37-37/005-37/020/001/2016-1827/1 от 26.04.2016</t>
  </si>
  <si>
    <t>37:25:011108:4</t>
  </si>
  <si>
    <t xml:space="preserve">Управление образования администрации городского округа Кинешма </t>
  </si>
  <si>
    <t>Ивановская область, г. Кинешма,  ул. 50-летия Комсомола, д. 20,               стр. 11</t>
  </si>
  <si>
    <t>37:25:011114:43</t>
  </si>
  <si>
    <t xml:space="preserve">Постановление администрации городского округа Кинешма от 28.07.2016 № 1343п </t>
  </si>
  <si>
    <t>155800 г. Кинешма, ул. Советская, 23 kfis@admkineshma.ru</t>
  </si>
  <si>
    <t>155800 г. Кинешма, ул. им. Островского, дом 8,                     mfc-kineshma@yandex.ru</t>
  </si>
  <si>
    <t>155800 г. Кинешма,    ул. Декабристов, 8                    Kindetsad 19 @yandex.ru</t>
  </si>
  <si>
    <t>Поиск и получение информации, производство и распространение радиопрограмм, подготовка собственных информационных, публицистич-ких, художественных, музыкальных, и рекламно-информационных радиопрограмм; освещение государственной, общественной и социальной жизни; распространение официальных сообщений4 оказание услуг связи для целей эфирного вещания</t>
  </si>
  <si>
    <t>МУ "Редакция Радио-Кинешма"</t>
  </si>
  <si>
    <t>59.</t>
  </si>
  <si>
    <t>37:25:010824:23</t>
  </si>
  <si>
    <t>21б</t>
  </si>
  <si>
    <t>здание начальной школы</t>
  </si>
  <si>
    <t xml:space="preserve">Муниципальное бюджетное  общеобразовательное учреждение  школа № 1 городского округа Кинешма </t>
  </si>
  <si>
    <t>Постановление городского округа Кинешма № 1383 п от 12.08.2016</t>
  </si>
  <si>
    <t>Ивановская область,г. Кинешма,                                        ул. Ломоносова, 21б</t>
  </si>
  <si>
    <t>155800 г. Кинешма, ул. Правды, 4,                          dbo.raduga@live.ru</t>
  </si>
  <si>
    <t>155800 г. Кинешма, ул. Межевая, 18,                     schoolnum5@mail.ru</t>
  </si>
  <si>
    <t xml:space="preserve">детская площадка </t>
  </si>
  <si>
    <t>Муниципальное бюджетное   общеобразовательное учреждение школа № 6 городского округа Кинешма</t>
  </si>
  <si>
    <t xml:space="preserve">Муниципальное бюджетное  общеобразовательное учреждение школа № 6 городского округа Кинешма </t>
  </si>
  <si>
    <t xml:space="preserve">Муниципальное бюджетное общеобразовательное учреждени школа № 6 городского округа Кинешма </t>
  </si>
  <si>
    <t xml:space="preserve">Муниципальное бюджетное общеобразовательное учреждение  школа № 16 городского округа Кинешма </t>
  </si>
  <si>
    <t xml:space="preserve">Муниципальное  бюджетное общеобразовательноеучреждение школа № 6 городского округа Кинешма </t>
  </si>
  <si>
    <t>Муниципальное бюджетное  общеобразовательноеучреждение школа № 16 городского округа Кинешма</t>
  </si>
  <si>
    <t xml:space="preserve">50-летия Комсомола, </t>
  </si>
  <si>
    <t>20, стр 17</t>
  </si>
  <si>
    <t xml:space="preserve">гараж </t>
  </si>
  <si>
    <t xml:space="preserve"> Ивановская область, г. Кинешма,                   ул. 50-летия Комсомола, д. 20, стр. 17 </t>
  </si>
  <si>
    <t>37:25:011114:47</t>
  </si>
  <si>
    <t>Постановление  администрации городского округа Кинешма от 12.08.2016 № 1384п</t>
  </si>
  <si>
    <t>Реализация дополнительных предпрофессионал. образовательных программ в области искусств, реализация дополнительных общеобразовательных общеразвивающих программ художественно-этнической направленности</t>
  </si>
  <si>
    <t>155800 г. Кинешма, ул. 50 -  летия Комсомола, 27 mousosn192@ yandex.ru</t>
  </si>
  <si>
    <t xml:space="preserve">Муниципальное бюджетное общеобразовательное учреждение школа № 19 городского округа Кинешма имени 212 Томашувского Кинешемского стрелкового полка 49-й Ивановской дивизии </t>
  </si>
  <si>
    <t xml:space="preserve">Муниципальное бюджетное общеобразовательное учреждение школа   № 19 городского округа Кинешма имени 212 Томашувского Кинешемского стрелкового полка 49-й Ивановской дивизии </t>
  </si>
  <si>
    <t>155800 г. Кинешма,  ул. Смольная, 32 centrrazvitiy@mail.ru</t>
  </si>
  <si>
    <t>155800 г. Кинешма,  ул. 50-летия Комсомола, 20, buchgoroo@yandex.ru</t>
  </si>
  <si>
    <t>155800 г. Кинешма, ул. им. Фрунзе, 4 admbuh@admkineshma.ru</t>
  </si>
  <si>
    <t>155800 г. Кинешма, ул. им. Фрунзе, 4 kin duma@mail.ru</t>
  </si>
  <si>
    <t>155800 г. Кинешма, ул. 3-й Трудовой пер., 4 CVRkinechma@yandex.ru</t>
  </si>
  <si>
    <t>155800 г. Кинешма,  ул. им.  Менделеева, 70 kinarhiv1@mail.ru</t>
  </si>
  <si>
    <t>сооружения, линейные объекты, ж.дороги и пр.</t>
  </si>
  <si>
    <t>,</t>
  </si>
  <si>
    <t xml:space="preserve">Муниципальное бюджетное  общеобразовательное учреждение школа № 2 городского округа Кинешма  </t>
  </si>
  <si>
    <t xml:space="preserve">Муниципальное бюджетное общеобразовательное учреждение школа № 19 городского округа Кинешма имени 212 Томашувского Кинешемского стрелкового полка             49-й Ивановской дивизии </t>
  </si>
  <si>
    <t>Постановление главы администрации г. Кинешма Ивановской области от 09.03.2000 № 456. Постановление администрации г.о. Кинешма № 2365п от 10.10.2011 г. Свидетельство о государственной регистрации права 37-СС № 117536 от  06.12.2011</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</si>
  <si>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116668 от 10.11.2011</t>
  </si>
  <si>
    <t>Постановление Главы администрации города Кинешмы Ивановской области от 09.03.2000 № 456. Постановление администрации городского округа Кинешма от 10.10.2011 № 2365п. Свидетельство о государственной регистрации права 37-СС №116664 от 10.11.2011</t>
  </si>
  <si>
    <t>Постановление администрации Кинешемского муниципального района от 13.05.2011 № 259. Свидетельство о государственной регистрации права 37-СС № 172364 от 29.06.2012</t>
  </si>
  <si>
    <t xml:space="preserve">Муниципальное бюджетное дошкольное образовательное учреждение детский сад № 17  городского округа Кинешма </t>
  </si>
  <si>
    <t>37:25:020325:110</t>
  </si>
  <si>
    <t xml:space="preserve">Муниципальное бюджетное общеобразовательное учреждение  школа № 18   им. Маршала А.М. Василевского городского округа Кинешма </t>
  </si>
  <si>
    <t>155800 г. Кинешма,
ул. им. Ленина, 2-а, 54017@Iist.ru</t>
  </si>
  <si>
    <t>Ивановская</t>
  </si>
  <si>
    <t>7г</t>
  </si>
  <si>
    <t xml:space="preserve">блочно-модульный туалет </t>
  </si>
  <si>
    <t>ограждение из металлических панелей</t>
  </si>
  <si>
    <t xml:space="preserve">Предоставление общедоступного бесплатного дошкольного образования </t>
  </si>
  <si>
    <t>Постановления главы администрации городского округа Кинешма от 27.08.2007 № 2391 п, Постановление администрации городского округа Кинешма Ивановской области от 16.02.2011 № 248 п ,запись регистрации 37-37-05/072/2011-163 от 16.03.2016</t>
  </si>
  <si>
    <t xml:space="preserve">Муниципальное бюджетное  дошкольное образовательное учреждение детский сад № 18 городского округа Кинешма </t>
  </si>
  <si>
    <t xml:space="preserve">Постановление главы администрации городского округа Кинешма от 03.10.2007 № 2812п, Постановление администрации городского округа Кинешма Ивановской области от 15.02.2011 № 234п, Запись регистрации 37-37-05/072/2011-162 от 16.03.2016. </t>
  </si>
  <si>
    <t>Постановление главы администрации городского округа Кинешма от11.12.2008 № 3864п , Постановление администрации горордского округа Кинешма Ивановской области от 02.03.2011 № 402п, Запись регистрации 37-37-05/073/2011-178 01.03.2016</t>
  </si>
  <si>
    <t>Постановление главы администрации городского округа Кинешма от 26.10.2009 № 3206п, Постановление главы администрации городского округа Кинешма от 15.02.2011 № 240п, Запись регистрации 37-37-05/072/2011-174 ОТ 25.01.2016</t>
  </si>
  <si>
    <t xml:space="preserve">Муниципальное бюджетное дошкольное образовательное учреждение "Детский сад компенсирующего вида № 34" городского округа Кинешма  </t>
  </si>
  <si>
    <t xml:space="preserve">Муниципальное бюджетное дошкольное образовательное учреждение "Детский сад компенсирующего вида № 34" городского округа Кинешма </t>
  </si>
  <si>
    <t xml:space="preserve">Муниципальное бюджетное дошкольное образовательное учреждение"Детский сад компенсирующего вида № 34" городского округа Кинешма   </t>
  </si>
  <si>
    <t>Ивановская область, г. Кинешма,                                                      ул. Воеводы Боборыкина, дом 53</t>
  </si>
  <si>
    <t>Постановление администрации городского округа Кинешма  от 16.10.2012 № 2304п, запись регшистрации 37-37-05/266/2012-175 от 03.02.2016</t>
  </si>
  <si>
    <t xml:space="preserve">Постановление Главы администрации городского округа Кинешма от 25.12.2008 № 4037п, Постановление администрации городского округа Кинешма Ивановской области от 25.11.2010 № 3156п. Запись регистрации  37-37-05/095/2010-467 от 25.01.2016.   </t>
  </si>
  <si>
    <t>37:25:020313:3</t>
  </si>
  <si>
    <t>Постановление администрации городского округа Кинешма Ивановской области от 22.12.2010 ; 3480п, запись регистрации                             37-37-05/073/2011-160 от 26.01.2016</t>
  </si>
  <si>
    <t>Постановление главы администрации городского округа Кинешма от 12.01.2009 № 21п, запись регистрации 37-37-05/073/2011-239 от 29.01.2016</t>
  </si>
  <si>
    <t>Постановление главы администрации городского округа Кинешма от 22.08.2007 № 2351п , Постановления администрации городского округа Кинешма Ивановской области от 17.08.2011 № 1850п, запись регистрации 37-37/005-37/012/002/2015-4003/1 от 22.01.2016</t>
  </si>
  <si>
    <t>Постановление главы администрации городского округа Кинешма от 22.08.2007 № 2352п, запись регистрации 37-37-05/218/2010-076 от 04.02.2016</t>
  </si>
  <si>
    <t>Постановление Главы администрации городского округа Кинешма от 02.12.2008 № 3725п; Запись регистрации 37-37-05/072/2011-180 от 29.01.2016</t>
  </si>
  <si>
    <t>Постановление администрации городского округа Кинешма Ивановской области от 28.11.2008 № 3683п, запись регистрации 37-37-05/072/2011-533  от 21.01.2016</t>
  </si>
  <si>
    <t>Постановление главы администрации городского округа Кинешма от 26.07.2007 № 2040п; Постановление администрации городского округа Кинешма Ивановской области от 09.02.2011 № 182п, Запись регистрации 37-37-05/184/2011-537. от 16.02.2016</t>
  </si>
  <si>
    <t>Постановление администрации городского округа Кинешма  № 2433п от 03.10.2014, Запись регистрации 37-37-05/195/2014-353. от 21.01.2016</t>
  </si>
  <si>
    <t>встроенное помещение</t>
  </si>
  <si>
    <t>Постановление администрации горосдкого округа Кинешма от 15.06.2012 № 1316п. Запись регистрации 37-37-05/072/2012-500. от 12.04.2016</t>
  </si>
  <si>
    <t>Постановление главы администрации городского округа Кинешма от 31.10.2007 № 3159п, Запись регистрации 37-37-05/184/2011-485 от 25.01.2016</t>
  </si>
  <si>
    <t>Постановление Главы администрации городского округа Кинешма от 23.10.2008 № 3252п , запись регистрации 37-37-05/095/2010-474 от 01.04.2016</t>
  </si>
  <si>
    <t>Постановление главы администрации городского округа Кинешма от 08.12.2008 № 3793 п, Постановление администрации городского округа Кинешма Ивановской области от 25.03.2011                 № 574п. Запись регистрации                                         37-37-05/073/2011-151 от 28.01.2016</t>
  </si>
  <si>
    <t>Постановление администрации городского округа Кинешма Ивановской области от 11.03.2011 № 465 п, Постановление главы администрации городского округа Кинешма от 02.11.2007 № 3201п, запись регистрации 37-37-05/072/2011-791 от 03.03.2016</t>
  </si>
  <si>
    <t>Постановление главы администрации городского округа Кинешма от 11.09.2007 № 2569п, Постановление администрации городского округа Кинешма Ивановской области от 19.01.2011 № 66п,  Запись регистрации 37-37-05/072/2011-062 от 11.02.2016</t>
  </si>
  <si>
    <t>Постановление главы администрации городского округа Кинешма от 08.012.2008 № 3793п, Постановление администрации городского оркга Кинешма Ивановской области от 25.03.2011 № 574п, запись регистрации 37-37-05/073/2012-381 от 25.01.2016</t>
  </si>
  <si>
    <t xml:space="preserve">нежилое помещение подвал </t>
  </si>
  <si>
    <t>Постановление администрации городского округа Кинешма Ивановской области от 25.03.2011 № 576п, запись регистрации 37-37-05/072/2011-720 от 17.02.2016</t>
  </si>
  <si>
    <t>Постановление главы администрации городского округа Кинешма  от 16.11.2011 № 2740п, запись регистрации 37-37-05/073/2012-075 от 19.01.2016</t>
  </si>
  <si>
    <t>155800 г. Кинешма,  ул. им. Крупской, 6 Kdshi2010@mail.ru</t>
  </si>
  <si>
    <t xml:space="preserve">Ивановская область, г. Кинешма, ул. Красноветкинская, дом 2 </t>
  </si>
  <si>
    <t>37:25:011106:5</t>
  </si>
  <si>
    <t>г. Кинешма пл. Революции, дом 4а</t>
  </si>
  <si>
    <t>Общеобразовательный</t>
  </si>
  <si>
    <t>155800 г. Кинешма, ул. Ломоносова, 20 shkola1_kineshma@mail.ru</t>
  </si>
  <si>
    <t xml:space="preserve">Муниципальное бюджетное  общеобразовательное учреждение школа № 17 </t>
  </si>
  <si>
    <t xml:space="preserve">Муниципальное бюджетное общеобразовательное учреждение школа № 1 городского округа Кинешма </t>
  </si>
  <si>
    <t>Ограждение</t>
  </si>
  <si>
    <t>Воронова Ирина Валерьевна
директор 5-66-64
гл.бухгалтер 5-57-10</t>
  </si>
  <si>
    <t>Ивановская область, г. Кинешма, ул. Маршала Василевского, стр. 1                 (мост через Казоху)</t>
  </si>
  <si>
    <t>37:25:000000:637</t>
  </si>
  <si>
    <t xml:space="preserve">Постановление администрации городского округа Кинешмы от 14.12.2016 № 2181п </t>
  </si>
  <si>
    <t>155800 г. Кинешма,  ул. Завокзальная, 7                        kineshma-park@yandex.ru</t>
  </si>
  <si>
    <t>37:25:000000:400</t>
  </si>
  <si>
    <t>Воеводина Елена Вячеславовна 
директор 5-46-73
гл. бухгалтер 5-33-07</t>
  </si>
  <si>
    <t>155800 г. Кинешма, ул. Ивана Виноградова, 16,                            klub-okt@mail.ru</t>
  </si>
  <si>
    <t>155800 г. Кинешма,  ул. им. Юрия Горохова, 10              kindetsad-10@yandex.ru</t>
  </si>
  <si>
    <t xml:space="preserve">Деятельность библиотек,           архивов </t>
  </si>
  <si>
    <t xml:space="preserve">Муниципальное образовательное учреждение дополнительного образования детей «Детско-юношеская спортивная школа «Арена»городского округа Кинешма </t>
  </si>
  <si>
    <t>155800 г. Кинешма,              ул.Правды, 4                    radio-mir-kineshma@ mail.ru</t>
  </si>
  <si>
    <t>Стрункин Евгений Сергеевич 
 И.О. директора- главного редактора    3-30-77
гл. бухгалтер 3-30-77</t>
  </si>
  <si>
    <t xml:space="preserve">Постановление администрации городского округа Кинешма Ивановской области от 25.03.2011№ 575п, запись регистрации 37-37-05/072/2011-654 от 22.01.2016
</t>
  </si>
  <si>
    <t>155800 г. Кинешма    ул. Спортивная, 18 ugh58000@yandex.ru</t>
  </si>
  <si>
    <t>155800 г. Кинешма, ул. им. Ленина, 32/2                              palitra.kin@gmail.com</t>
  </si>
  <si>
    <t xml:space="preserve">Дата возникновения и прекращения права муниципальной собственности </t>
  </si>
  <si>
    <t xml:space="preserve">Реквизиты документов- оснований возникновения (прекращения) права муниципальной собственности </t>
  </si>
  <si>
    <t>Сведения об установленнных в отношении муниципального недвижимого имущества ограничениях (обременениях) с указанием основания и даты их возникновения и прекращения</t>
  </si>
  <si>
    <t>13</t>
  </si>
  <si>
    <t>Кадастровая стоимость (руб.)</t>
  </si>
  <si>
    <t xml:space="preserve">Муниципальное бюджетное дошкольное образовательноеучреждение детский сад № 47 городского округа Кинешма  </t>
  </si>
  <si>
    <t xml:space="preserve">Основной государственный регистрационный номер и дата государственной регшистрации </t>
  </si>
  <si>
    <t xml:space="preserve">Реквизиты документа- основания создания юридического лица (участия муниципального образования в создании(уставном капитале) юридического лица) </t>
  </si>
  <si>
    <t xml:space="preserve">Размер доли, принадлежащей муниципальному образованию в уставном (складочном) капитале,  в %  </t>
  </si>
  <si>
    <t>Всего по разделу 1.1.</t>
  </si>
  <si>
    <t xml:space="preserve">155800г. Кинешма ул. им. Юрия Горохова, д. 20 spa7alka@mail.ru </t>
  </si>
  <si>
    <t>Кадастровый номер/условный номер</t>
  </si>
  <si>
    <t>155801 г. Кинешма,
ул. Юрьевецкая, 50/1, mupads01@mail.ru</t>
  </si>
  <si>
    <t xml:space="preserve">Управление эксплуатацией жилого фонда за вознаграждение или на договорной основе </t>
  </si>
  <si>
    <t xml:space="preserve">нет сведений </t>
  </si>
  <si>
    <t>155800 г. Кинешма, ул. 2-я Шуйская, 1-б,                              arena-kineshma@mail.ru</t>
  </si>
  <si>
    <t>37:25:010235:714</t>
  </si>
  <si>
    <t xml:space="preserve">Муниципальное казенное учреждение городского округа Кинешма "Городское управление строительства" </t>
  </si>
  <si>
    <t>155800 г. Кинешма, ул. Советская, дом 23, gus.kineshma@mail.ru</t>
  </si>
  <si>
    <t>1.139</t>
  </si>
  <si>
    <t xml:space="preserve">Осуществление строительно контрольных соответствий выполненных строитель-монтажных и ремонтных работ проектной документации, техническим регламентам, строительнм нормам и правилам. </t>
  </si>
  <si>
    <t>Муниципальное казенное учреждение городского округа Кинешма "Городское управление строительства"</t>
  </si>
  <si>
    <t>1.139.</t>
  </si>
  <si>
    <t>139.</t>
  </si>
  <si>
    <t xml:space="preserve">Муниципальное бюджетное дошкольное образовательное учреждение детский сад № 30 городского округа Кинешма  </t>
  </si>
  <si>
    <t>37:25:010483:969</t>
  </si>
  <si>
    <t>37:25:010843:972</t>
  </si>
  <si>
    <t>Деятельность по обеспечению безопасности в чрезвычайных ситуациях</t>
  </si>
  <si>
    <t>Абдулина Евгения Владимировна 
 заведующая                   2-06-12
гл. бухгалтер 2-12-25</t>
  </si>
  <si>
    <t>37:25:010824:34</t>
  </si>
  <si>
    <t>37:25:020309:308</t>
  </si>
  <si>
    <t>37:25:030309:300</t>
  </si>
  <si>
    <t>37:07:032801:128</t>
  </si>
  <si>
    <t>37:07:032801:148</t>
  </si>
  <si>
    <t>37:07:032801:149</t>
  </si>
  <si>
    <t>37:07:032801:140</t>
  </si>
  <si>
    <t>37:07:032801:127</t>
  </si>
  <si>
    <t>37:07:032801:161</t>
  </si>
  <si>
    <t>37:07:032801:160</t>
  </si>
  <si>
    <t>37:07:032801:156</t>
  </si>
  <si>
    <t>37:07:032801:134</t>
  </si>
  <si>
    <t>37:07:032801:133</t>
  </si>
  <si>
    <t>37:07:032801:129</t>
  </si>
  <si>
    <t>37:07:032801:136</t>
  </si>
  <si>
    <t>37:07:032801:266</t>
  </si>
  <si>
    <t>37:07:032801:265</t>
  </si>
  <si>
    <t>37:07:032801:130</t>
  </si>
  <si>
    <t>37:07:032801:145</t>
  </si>
  <si>
    <t>37:07:032801:146</t>
  </si>
  <si>
    <t>37:07:032801:150</t>
  </si>
  <si>
    <t>37:07:032801:267</t>
  </si>
  <si>
    <t>37:07:032801:264</t>
  </si>
  <si>
    <t>37:07:032801:154</t>
  </si>
  <si>
    <t>37:07:032801:147</t>
  </si>
  <si>
    <t>37:07:032801:153</t>
  </si>
  <si>
    <t>37:07:032801:132</t>
  </si>
  <si>
    <t>37:07:032801:135</t>
  </si>
  <si>
    <t>37:07:032801:141</t>
  </si>
  <si>
    <t>37:07:032801:131</t>
  </si>
  <si>
    <t>37:07:032801:159</t>
  </si>
  <si>
    <t>37:07:032801:138</t>
  </si>
  <si>
    <t>37:07:032801:139</t>
  </si>
  <si>
    <t>37:07:032801:151</t>
  </si>
  <si>
    <t>37:07:032801:142</t>
  </si>
  <si>
    <t>37:25:011114:507</t>
  </si>
  <si>
    <t>37:25:020326:220</t>
  </si>
  <si>
    <t>37:25:020326:250</t>
  </si>
  <si>
    <t>37:25:020326:213</t>
  </si>
  <si>
    <t>37:25:020322:59</t>
  </si>
  <si>
    <t>37:25:020321:64</t>
  </si>
  <si>
    <t>Кириленко Татьяна Владимировна
директор 3-39-77
гл. бухгалтер 5-39-42</t>
  </si>
  <si>
    <t>37:25:011114:509</t>
  </si>
  <si>
    <t>37:25:010201:0006:24:405:001:007972690:0100:11001</t>
  </si>
  <si>
    <t>37:25:010843:978</t>
  </si>
  <si>
    <t>37:25:010832:0002:24:405:001:007972320:0100:11001</t>
  </si>
  <si>
    <t>37:25:02:02:19:0002:24:405:001:004741030:0100:11001</t>
  </si>
  <si>
    <t>37:25:010611:1012</t>
  </si>
  <si>
    <t>37:25:030103:2:24:405:001:006690270:0100:11001</t>
  </si>
  <si>
    <t>37-37-05/0951-2010-027</t>
  </si>
  <si>
    <t>37:25:020326:244</t>
  </si>
  <si>
    <t>37:25:010611:864</t>
  </si>
  <si>
    <t>155800 г. Кинешма, ул. им. Фрунзе, 4 buhkom09@mail.ru</t>
  </si>
  <si>
    <t>37:25:011012:20</t>
  </si>
  <si>
    <t>металлическое ограждение (96 секций)</t>
  </si>
  <si>
    <t>37:25:011129:65</t>
  </si>
  <si>
    <t>забор из сетки рабица( 100 секций)</t>
  </si>
  <si>
    <t>37:25:040505:18</t>
  </si>
  <si>
    <t>37:25:020218:83</t>
  </si>
  <si>
    <t xml:space="preserve">забор из бетонных плит 251 шт. </t>
  </si>
  <si>
    <t>37:25:040208:14</t>
  </si>
  <si>
    <t>37:25:020155:37</t>
  </si>
  <si>
    <t xml:space="preserve">ограждение из металлических панелей 117 шт. </t>
  </si>
  <si>
    <t>37:25:030129:31</t>
  </si>
  <si>
    <t>37:25:020325:105</t>
  </si>
  <si>
    <t>37:25:030129:23</t>
  </si>
  <si>
    <t>37:25:010801:86</t>
  </si>
  <si>
    <t>37:25:020318:33</t>
  </si>
  <si>
    <t>37:25:030129:11</t>
  </si>
  <si>
    <t>37:25:000000:17:24:405:002:000131970</t>
  </si>
  <si>
    <t>37:25:030101:116</t>
  </si>
  <si>
    <t>37:25:030129:26</t>
  </si>
  <si>
    <t>Пруд накопитель жидких химических отходов</t>
  </si>
  <si>
    <t xml:space="preserve">Производственная </t>
  </si>
  <si>
    <t>37:25:020424:2</t>
  </si>
  <si>
    <t xml:space="preserve">правый берег устья р. Томна, правый берег р. Волга </t>
  </si>
  <si>
    <t>Берегозащитная дамба территории комбина по берегу р. Волга и р. Томна</t>
  </si>
  <si>
    <t>37:25:000000:322</t>
  </si>
  <si>
    <t>Берегозащитная дамба р. Кинешемка, правый берег р. Волга</t>
  </si>
  <si>
    <t>37:25:000000303</t>
  </si>
  <si>
    <t>17А</t>
  </si>
  <si>
    <t>наружный водопровод</t>
  </si>
  <si>
    <t>37:25:020322:55</t>
  </si>
  <si>
    <t>Постановление администрации городского округа Кинешмв от 31.05.2012 № 1078п</t>
  </si>
  <si>
    <t xml:space="preserve">Муниципальное бюджетное дошкольное образовательное учреждение "Детский сад компенсирующего вида № 34"городского округа Кинешма  </t>
  </si>
  <si>
    <t>37:25:040105:45</t>
  </si>
  <si>
    <t>забор из бетонных плит (110 плит)</t>
  </si>
  <si>
    <t>155800 г. Кинешма, ул. Щорса, 52-а,  Kindetsad 49 @yandex.ru</t>
  </si>
  <si>
    <t xml:space="preserve">Ким Марина Николаевна
заведующая 3-58-23
гл.бухгалтер 5-58-58  </t>
  </si>
  <si>
    <t>37:25:010825:57</t>
  </si>
  <si>
    <t>забор ( 81 сек.)</t>
  </si>
  <si>
    <t>37:25:020311:31</t>
  </si>
  <si>
    <t>37:25:011004:31</t>
  </si>
  <si>
    <t>37:25:040519:110</t>
  </si>
  <si>
    <t>37:25:020155:34</t>
  </si>
  <si>
    <t>37:25:040602:15</t>
  </si>
  <si>
    <t>37:25:030303:12</t>
  </si>
  <si>
    <t>37:25:020313:31</t>
  </si>
  <si>
    <t>37:25:030104:7</t>
  </si>
  <si>
    <t>металлическое ограждение(решетки-79 шт.)</t>
  </si>
  <si>
    <t>37:25:040510:287</t>
  </si>
  <si>
    <t xml:space="preserve">Муниципальное бюджетное общеобразовательное учреждение школа № 11 городского округа Кинешма </t>
  </si>
  <si>
    <t xml:space="preserve">Муниципальное бюджетное общеобразовательное учреждение школа        № 11 городского округа Кинешма </t>
  </si>
  <si>
    <t>37:25:010609:27</t>
  </si>
  <si>
    <t>37:25:010326:31</t>
  </si>
  <si>
    <t>огражд. метал. (296,61 п.м.)</t>
  </si>
  <si>
    <t>37:25:011130:42</t>
  </si>
  <si>
    <t>37:25:011106:11</t>
  </si>
  <si>
    <t>37:25:011010:40</t>
  </si>
  <si>
    <t>37:25:020314:177</t>
  </si>
  <si>
    <t>37:25:020437:358</t>
  </si>
  <si>
    <t>37:25:010209:17</t>
  </si>
  <si>
    <t>37:25:010209:16</t>
  </si>
  <si>
    <t>37:25:020218:86</t>
  </si>
  <si>
    <t>37:25:020218:87</t>
  </si>
  <si>
    <t>37:25:040509:35</t>
  </si>
  <si>
    <t>37:25:010834:7</t>
  </si>
  <si>
    <t>37:25:010318:323</t>
  </si>
  <si>
    <t>Карасёва Галина Александровна
заведующая 2-54-55
гл.бухгалтер 5-58-58</t>
  </si>
  <si>
    <t>37:25:010611:51</t>
  </si>
  <si>
    <t>37:25:010220:10</t>
  </si>
  <si>
    <t>Муниципальное бюджетное учреждение дополнительного образования «Центр внешкольной работы» городского округа Кинешма</t>
  </si>
  <si>
    <t>37:25:010306:47</t>
  </si>
  <si>
    <t>37:25:020302:63</t>
  </si>
  <si>
    <t>37:25:020302:60</t>
  </si>
  <si>
    <t>37:25:010314:295</t>
  </si>
  <si>
    <t>37:25:020302:62</t>
  </si>
  <si>
    <t>37:25:020302:61</t>
  </si>
  <si>
    <t>Договор аренды земельного участка № 4385 от 02.06.2017,  № регистрации 37-37/005-37/020/001/2016-3041/1</t>
  </si>
  <si>
    <t>37:25:020327:45</t>
  </si>
  <si>
    <t>2/66</t>
  </si>
  <si>
    <t xml:space="preserve">Кадастровый номер /Условный номер </t>
  </si>
  <si>
    <t>37:25:040522:7</t>
  </si>
  <si>
    <t>37:25:020327:132</t>
  </si>
  <si>
    <t>37:25:010920:8</t>
  </si>
  <si>
    <t>37:25:020313:28</t>
  </si>
  <si>
    <t>37:25:040241:17</t>
  </si>
  <si>
    <t>37:25:020141:43</t>
  </si>
  <si>
    <t>155800 г. Кинешма,  ул. Воеводы Боборыкина, 18-а, kinosch-8@mail.ru</t>
  </si>
  <si>
    <t>37:25:011001:81</t>
  </si>
  <si>
    <t>155813 г. Кинешма, ул. Котовского, 19,                  Kineshma10@yandex.ru</t>
  </si>
  <si>
    <t>37:25:030103:65</t>
  </si>
  <si>
    <t>37:25:020442:18</t>
  </si>
  <si>
    <t>37:25:000000:212</t>
  </si>
  <si>
    <t>37:25:010211:14</t>
  </si>
  <si>
    <t>37:25:010824:63</t>
  </si>
  <si>
    <t>37:25:020218:82</t>
  </si>
  <si>
    <t>37:25:010824:1633</t>
  </si>
  <si>
    <t>37:25:020213:243</t>
  </si>
  <si>
    <t>37:25:020447:28</t>
  </si>
  <si>
    <t>37:25:020220:16</t>
  </si>
  <si>
    <t>37:25:010801:530</t>
  </si>
  <si>
    <t>37:25:011108:70</t>
  </si>
  <si>
    <t>37:25:020301:21</t>
  </si>
  <si>
    <t>37:25:020301:22</t>
  </si>
  <si>
    <t>155800 г. Кинешма,  ул. 50-летия Комсомола, 22, kineshma.GDK.buhgalter@gmail.com</t>
  </si>
  <si>
    <t>37:25:011008:23</t>
  </si>
  <si>
    <t>37:25:011130:507</t>
  </si>
  <si>
    <t>37:25:020302:88</t>
  </si>
  <si>
    <t>Итого по разделу 1.4.1.:</t>
  </si>
  <si>
    <t>Итого по разделу 1.4.2.:</t>
  </si>
  <si>
    <t xml:space="preserve">Муниципальное учреждение "Многофункциональный центр предоставления государственных и муниципальных услуг городского округа Кинешма" </t>
  </si>
  <si>
    <t>37:01:03:25/001597</t>
  </si>
  <si>
    <t>37-37-05/072/2012-762</t>
  </si>
  <si>
    <t>37:01:03:25/001599</t>
  </si>
  <si>
    <t>37-37-05/061/2010-436</t>
  </si>
  <si>
    <t>37-37-05/073/2012-239</t>
  </si>
  <si>
    <t>37-37-05/072/2011-650</t>
  </si>
  <si>
    <t>37-37-05/073/2012-237</t>
  </si>
  <si>
    <t>37-37/005-37/020/001/2016-1739/2</t>
  </si>
  <si>
    <t>37-37-05/049/2010-184</t>
  </si>
  <si>
    <t>37-37-05/061/2010-435</t>
  </si>
  <si>
    <t>37-37-05/040/2008-780</t>
  </si>
  <si>
    <t>Батин Михаил Анатольевич 
председатель городской Думы городского округа
Кинешма         5-72-44
гл. бухгалтер 5-45-02</t>
  </si>
  <si>
    <t>Итого по разделу 1.3.2.:</t>
  </si>
  <si>
    <t>Итого по разделу 1.3.3.:</t>
  </si>
  <si>
    <t>Всего по разделу 1.3.:</t>
  </si>
  <si>
    <t>Итого по разделу 1.3.1.:</t>
  </si>
  <si>
    <t>Итого по разделу 1.2.1.:</t>
  </si>
  <si>
    <t>Итого по разделу 1.2.2.:</t>
  </si>
  <si>
    <t>Итого по разделу 1.2.3.:</t>
  </si>
  <si>
    <t>Всего по разделу 1.2.</t>
  </si>
  <si>
    <t>37:25:020326:50</t>
  </si>
  <si>
    <t>37-37-05/063/2005-335</t>
  </si>
  <si>
    <t>№ 37-37-05/041/2006-036  от 15.02.2006  (Ипотека)</t>
  </si>
  <si>
    <t>37:25:020327:41</t>
  </si>
  <si>
    <t>37-37-05/06/2010-323</t>
  </si>
  <si>
    <t xml:space="preserve">37-37-05/224/2014-347  от 18.09.2014 </t>
  </si>
  <si>
    <t xml:space="preserve">37-37-05/224/2014-770  от 27.10.2014 </t>
  </si>
  <si>
    <t xml:space="preserve">37-37-05/092/2013-171  </t>
  </si>
  <si>
    <t xml:space="preserve">пер. Мельничный </t>
  </si>
  <si>
    <t>Морозова
Ольга Викторовна
директор 2-38-75
гл. бухгалтер 2-38-75</t>
  </si>
  <si>
    <t xml:space="preserve">Муниципального бюджетного учреждения дополнительного образования  детская-юношеская спортивная школа «Звездный» городского округа Кинешма  </t>
  </si>
  <si>
    <t xml:space="preserve">МБУДО детская-юношеская спортивная школа «Звездный» городского округа Кинешма  </t>
  </si>
  <si>
    <t xml:space="preserve">МБУДО детская-юношеская спортивная школа «Звездный» городского округа Кинешма </t>
  </si>
  <si>
    <t>Муниципального бюджетного учреждения «Спортивная школа олимпийского резерва имени олимпийского чемпиона Сергея Клюгина» городского округа Кинешма</t>
  </si>
  <si>
    <t xml:space="preserve">МБУ "Спортивная школа олимпийского резерва имени олимпийского чемпиона Сергея Клюгина" городского округа Кинешма </t>
  </si>
  <si>
    <t>МБУ "Спортивная школа олимпийского резерва имени олимпийского чемпиона Сергея Клюгина" городского округа Кинешма</t>
  </si>
  <si>
    <t>37:25:011130:508</t>
  </si>
  <si>
    <t xml:space="preserve">Муниципальное бюджетное дошкольное образовательное учреждение детский сад № 25 городского округа Кинешма </t>
  </si>
  <si>
    <t>155800 г. Кинешма, ул. Гагарина, дом 10а,                       Kindetsad 25 @yandex.ru</t>
  </si>
  <si>
    <t>1.140</t>
  </si>
  <si>
    <t>ул. Гагарина</t>
  </si>
  <si>
    <t>10а</t>
  </si>
  <si>
    <t>37:25:010483:1368</t>
  </si>
  <si>
    <t>Постановление администрации городского округа Кинешма № 1133-п от 30.08.2019</t>
  </si>
  <si>
    <t>помещение не жилое</t>
  </si>
  <si>
    <t>37:25:020327:81</t>
  </si>
  <si>
    <t>37-37-05/040/2008-253</t>
  </si>
  <si>
    <t>помещение нежилое</t>
  </si>
  <si>
    <t>37:25:020327:129</t>
  </si>
  <si>
    <t>37-37-05/040/2008-251</t>
  </si>
  <si>
    <t>причальная набережная речного вокзала</t>
  </si>
  <si>
    <t>37:25:020322:72</t>
  </si>
  <si>
    <t xml:space="preserve">Муниципальное автономное дошкольное образовательное учреждение «Центр развития ребенка-детский сад № 10» городского округа Кинешма </t>
  </si>
  <si>
    <t>Шишкина Светлана Васильевна  
заведующая 5-69-50
гл.бухгалтер 5-58-58</t>
  </si>
  <si>
    <t>Зарегистрировано 37:25:020155:1-37/040/2019-2  от 22.11.2019</t>
  </si>
  <si>
    <t>Ивановскя область, г. Кинешма, ул. Рыжова</t>
  </si>
  <si>
    <t xml:space="preserve">Безвозмездное пользование </t>
  </si>
  <si>
    <t>37:25:000000:93</t>
  </si>
  <si>
    <t xml:space="preserve">Муниципальное бюджетное общеобразовательноеучреждение  школа № 1 городского округа Кинешма </t>
  </si>
  <si>
    <t xml:space="preserve">37:25:020322:72-37/005/2017-1 </t>
  </si>
  <si>
    <t>37-37-05/026/2007-216</t>
  </si>
  <si>
    <t xml:space="preserve"> 20.04.2007 </t>
  </si>
  <si>
    <t>№ 37-37-05/207/2011-511  от 22.11.2011  (Иные ограничения (обременения) прав)№ 37:25:020326:220-37/040/2018-8  от 12.07.2018  (Аренда (в том числе, субаренда))</t>
  </si>
  <si>
    <t xml:space="preserve">37-37-05/040/2008-180 </t>
  </si>
  <si>
    <t xml:space="preserve">37-37/001-37/042/001/2016-7570/1  от 03.10.2016  (Иные ограничения (обременения) прав) </t>
  </si>
  <si>
    <t>37-37-05/177/2009-234</t>
  </si>
  <si>
    <t xml:space="preserve">37-37/001-37/042/001/2016-7571/1  от 03.10.2016  (Иные ограничения (обременения) прав) </t>
  </si>
  <si>
    <t>37-37-05/049/2010-653</t>
  </si>
  <si>
    <t xml:space="preserve"> 37:25:020322:59-37/040/2019-4  от 18.12.2019  (Аренда (в том числе, субаренда)) </t>
  </si>
  <si>
    <t xml:space="preserve">37-37/005-37/012/002/2016-2004/1 </t>
  </si>
  <si>
    <t>37:25:040215:74</t>
  </si>
  <si>
    <t xml:space="preserve">37-37-05/074/2009-574 </t>
  </si>
  <si>
    <t xml:space="preserve">37-37-05/074/2009-575  от 04.06.2009  (Прочие ограничения (обременения)) </t>
  </si>
  <si>
    <t>37-37-05/095/2010-395</t>
  </si>
  <si>
    <t xml:space="preserve">Основной государственный регистрационный номер и дата государственной регистрации </t>
  </si>
  <si>
    <t>Устинова Марина Сергеевна
председатель                    5-58-16
гл.бухгалтер 5-37-52</t>
  </si>
  <si>
    <t>Смирнова Ирина Владимировна директор 5-60-52          гл. бухгалтер 5-60-45</t>
  </si>
  <si>
    <t>кабинеты 8, 9</t>
  </si>
  <si>
    <t>Лорец Елена Анатольевна
председатель 5-75-60
гл. бухгалтер 5-55-53, kineshmaksk@yandex.ru</t>
  </si>
  <si>
    <t xml:space="preserve">нежилое здание </t>
  </si>
  <si>
    <t>Тугунова Ольга Владимировна
заведующая 3-56-40
гл.бухгалтер 5-58-58</t>
  </si>
  <si>
    <t>Мореходова Елена Викторовна
заведующая 5-72-61
гл.бухгалтер 5-58-58</t>
  </si>
  <si>
    <t xml:space="preserve">Бадина Галина Григорьевна
заведующая 2-15-78
гл.бухгалтер 5-58-58 </t>
  </si>
  <si>
    <t>Постановление главы администрации городского округа Кинешма от 01.07.2019 № 832п , Выписка из Единого гос. Рег. Права от 10.0.12020 номер 37:25:020218:2-37/040/2020-2</t>
  </si>
  <si>
    <t xml:space="preserve"> </t>
  </si>
  <si>
    <t>37:25:040519:1443</t>
  </si>
  <si>
    <t>155800 г. Кинешма,                                                              ул. Ломоносова, 17 Б               Kindetsad 29@yandex.ru</t>
  </si>
  <si>
    <t>Ивановская область, г. Кинешма,                                                              ул. Ломоносова, 17 Б</t>
  </si>
  <si>
    <t>37:25:010209:14</t>
  </si>
  <si>
    <t>155800 г. Кинешма,    ул. Аристарха Макарова, 1 Б,  Kindetsad 34 @yandex.ru</t>
  </si>
  <si>
    <t>Ивановская область, г. Кинешма,                                                      ул. Аристарха Макарова, 1 Б</t>
  </si>
  <si>
    <t>1 Б</t>
  </si>
  <si>
    <t>Постановление главы администрации городского округа Кинешма от01.07.2019 № 830п, запись регистрации  37:25:040505:4-37/040/2019-2 от 31.12.2019</t>
  </si>
  <si>
    <t>Деятельность по оказанию услуг в области бухгалтерского учета</t>
  </si>
  <si>
    <t>37:25:040519:20</t>
  </si>
  <si>
    <t>21Б</t>
  </si>
  <si>
    <t xml:space="preserve">Обучение в образовательных учреждениях дополнительного профессионального образования </t>
  </si>
  <si>
    <t>20 стр15</t>
  </si>
  <si>
    <t>60.</t>
  </si>
  <si>
    <t>Дополнительное образование, спортивная подготовка по избранным видам спорта</t>
  </si>
  <si>
    <t>Глава городского округа Кинешма                  Ступин Вячеслав Григорьевич
приемная 5-30-50
гл.бухгалтер 5-34-10</t>
  </si>
  <si>
    <t xml:space="preserve">Ивановская область, г. Кинешма,  ул. Фрунзе, д. 4              </t>
  </si>
  <si>
    <t>37:25:010824:1638</t>
  </si>
  <si>
    <t>37:25:010824:1630</t>
  </si>
  <si>
    <t xml:space="preserve">Постановление администрации г.о. Кинешма №55-п от 22.01.2020 </t>
  </si>
  <si>
    <t>4 а</t>
  </si>
  <si>
    <t>кабинеты 44, 45, 47, 47а, 50</t>
  </si>
  <si>
    <t>берегоукрепление по правому берегу р. Кинешемки</t>
  </si>
  <si>
    <t>нежилое здание (пост)</t>
  </si>
  <si>
    <t>Смирнов Александр Павлович
 начальник 5-80-00
гл. бухгалтер 5-41-55</t>
  </si>
  <si>
    <t xml:space="preserve">Деятельность по очистке и уборке прочая, не включенная в другие группировки </t>
  </si>
  <si>
    <t>37:25:000000:114</t>
  </si>
  <si>
    <t>Для размещения памятника кинешемскому воеводе Федор Боборыкин и ополченцам, погибшим в период Смутного времени 1609-1612</t>
  </si>
  <si>
    <t>Кузнецова
Светлана Евгеньевна
директор 5-73-78
гл.бухгалтер 5-57-10</t>
  </si>
  <si>
    <t>Задворнова
Вера Георгиевна
директор 2-04-67
гл.бухгалтер 5-57-10</t>
  </si>
  <si>
    <t>Ивановская область, г. Кинешма, ул. Красный Металлист, 2</t>
  </si>
  <si>
    <t>Постановление администрации городского округа Кинешма от 02.12.2011 № 2916п "О  предоставлении права ограниченного пользования земельным участком по ул. Смольная, д. 32 в городе Кинешма Ивановской области".</t>
  </si>
  <si>
    <t>Сервитут</t>
  </si>
  <si>
    <t>наружные сети связи</t>
  </si>
  <si>
    <t xml:space="preserve"> Тарыгина Елена Александровна
директор 5-56-29
гл.  бухгалтер 5-76-80</t>
  </si>
  <si>
    <t xml:space="preserve">Муниципальное бюджетное общеобразовательное учреждение  школа № 17 городского округа Кинешма </t>
  </si>
  <si>
    <t>МУП г. Кинешмы "Межбольничная аптека"</t>
  </si>
  <si>
    <t xml:space="preserve">Муниципальное унитарное предприятие г. Кинешмы "Межбольничная аптека" </t>
  </si>
  <si>
    <t>Торговля розничная лекарственными средствами в специализированных магазинах (аптеках)</t>
  </si>
  <si>
    <t xml:space="preserve">  </t>
  </si>
  <si>
    <t>Дет сады</t>
  </si>
  <si>
    <t>школы</t>
  </si>
  <si>
    <t>доп образ</t>
  </si>
  <si>
    <t>спорт</t>
  </si>
  <si>
    <t>культура</t>
  </si>
  <si>
    <t>прочие</t>
  </si>
  <si>
    <t xml:space="preserve">МБУДО детско-юношеская спортивная школа            "Волжанин" городского округа Кинешма </t>
  </si>
  <si>
    <t>37:25:020313:26</t>
  </si>
  <si>
    <t>Матакова Ирина Геннадьевна
директор 2-17-77
гл. бухгалтер 2-23-80</t>
  </si>
  <si>
    <t>Чечина
Эльвира Наильевна
директор 7-52-29, 4-00-74
гл. бухгалтер 2-83-35</t>
  </si>
  <si>
    <t>37:25:020326:523</t>
  </si>
  <si>
    <t>Смирнов
Юрий Александрович
начальник Управления 2-14-00
гл. бухгалтер 2-35-40; 2-34-00</t>
  </si>
  <si>
    <t>37:25:040508:842</t>
  </si>
  <si>
    <t xml:space="preserve">левый берег устья р. Кинешемка, правый берег р. Волга </t>
  </si>
  <si>
    <t>здание-гараж, стр. 11</t>
  </si>
  <si>
    <t xml:space="preserve">ВЛ-0,4 кВ </t>
  </si>
  <si>
    <t>ВЛ-10 кВна ж/б опре,0,01 км</t>
  </si>
  <si>
    <t>Муниципальное автономное учреждение городского округа Кинешма Центр молодежного развития и досуга "ПРОдвижение"</t>
  </si>
  <si>
    <t>МАУ ЦМРиД "ПРОдвижение</t>
  </si>
  <si>
    <t>Деятельность многоцелевых центров и подобных заведений с преобладанием культурного обслуживания</t>
  </si>
  <si>
    <t>Муниципальное казенное учреждение «Центр по обеспечению деятельности органов местного самоуправления городского округа Кинешма»</t>
  </si>
  <si>
    <t>Муниципальное бюджетное учреждение физкультурно-оздоровительный комплекс "Волга" городского округа Кинешма</t>
  </si>
  <si>
    <t>1.140.</t>
  </si>
  <si>
    <t>1.141.</t>
  </si>
  <si>
    <t>155814 г. Кинешма, ул. Гагарина, дом 15а,                       fokvolga@mail.ru</t>
  </si>
  <si>
    <t>Лебедев Иван Михайлович,         директор 2-95-96      гл. бухгалтер 2-95-96</t>
  </si>
  <si>
    <t>Деятельность спортивных объектов</t>
  </si>
  <si>
    <t>37:25:020326:293</t>
  </si>
  <si>
    <t>37:25:020326:296</t>
  </si>
  <si>
    <t>1.142.</t>
  </si>
  <si>
    <t>Управление эксплуатацией нежилого фонда за вознаграждение и договорной основе</t>
  </si>
  <si>
    <t xml:space="preserve">Реализация дополнительных предпрофессиональных общеобразовательных  программ в области изобразительного искуства; реализация образавателдьных программ дополнительного образования детей художественно-эстетической направленности                                      </t>
  </si>
  <si>
    <t>155802 г. Кинешма, ул. 50 – летия Комсомола, 24     sdushor-kineshma@mail.ru</t>
  </si>
  <si>
    <t>Организация предоставления дополнительного образования</t>
  </si>
  <si>
    <t>Основное общее и среднее (полное) общее образование</t>
  </si>
  <si>
    <t>155800 г. Кинешма, ул. им. Крупской, 7  , ул. Красный Металлист , д.2                              gim-kineshma@yandex.ru</t>
  </si>
  <si>
    <t>Романова Ирина Владимировна
директор 5-55-23
гл.бухгалтер 5-57-10</t>
  </si>
  <si>
    <t>Муниципальное унитарное предприятие  города Кинешмы "Городские кладбища"</t>
  </si>
  <si>
    <t>Организация похорон и предоставление связанных с ними услуг</t>
  </si>
  <si>
    <t>Для  размещения экспонатов вооружения, военной техники и памятника- обелиска кинешемцам участникам ВОВ (Ивановская область, г. Кинешма,  ул. Завокзальная,7)</t>
  </si>
  <si>
    <t>155800 г. Кинешма, ул. Смольная, №34/12,  №32                 Kindetsad 4@yandex.ru</t>
  </si>
  <si>
    <t>Рябиничева
Ольга Константиновна
заведующая 3-65-17
гл.бухгалтер 5-58-58</t>
  </si>
  <si>
    <t xml:space="preserve">Иванова Юлия Владимировна
заведующая 3-41-82
гл.бухгалтер 5-58-58 </t>
  </si>
  <si>
    <t>веранда (9 шт.) (S  веранды=24,4 кв.м. )</t>
  </si>
  <si>
    <t>37:25:040508:1124</t>
  </si>
  <si>
    <t>155800 г. Кинешма,                                                ул. им. Юрия  Горохова, 8  schoоl18kin@mail.ru</t>
  </si>
  <si>
    <t>155800 г. Кинешма, ул. Вичугская, 176 а , kineshmaschool6@yandex.ru</t>
  </si>
  <si>
    <t>155800 г. Кинешма, ул. Ивана Виноградова, 18, shcool-16kineshma@yandex.ru</t>
  </si>
  <si>
    <t>Крупин Михаил Фёдорович
директор 5-81-51
гл. бухгалтер 5-35-57</t>
  </si>
  <si>
    <t xml:space="preserve">Панов Сергей Аркадьевич
 директор 3-32-36
гл. бухгалтер  3-60-63 </t>
  </si>
  <si>
    <t>37:25:030102:189</t>
  </si>
  <si>
    <t xml:space="preserve">внеплощадочные тепловые сети  ГВС </t>
  </si>
  <si>
    <t>155800 г. Кинешма, ул. 50-летия Комсомола, 20   kinbiblioteka@mail.ru</t>
  </si>
  <si>
    <t>155800 г. Кинешма, ул. им. Фрунзе, д. 6,                                  cod-kineshma@admkineshma.ru</t>
  </si>
  <si>
    <t>Перова Елена 
Викторовна
в.р.и.о. директор 5-55-92
гл. бухгалтер 5-64-55</t>
  </si>
  <si>
    <t>37:25:040508:1130</t>
  </si>
  <si>
    <t>37:25:040508:1130-370/040/2022-1</t>
  </si>
  <si>
    <t>здание производ.</t>
  </si>
  <si>
    <t>Анисимова
Татьяна Михайловна
директор 5-51-57
гл. бухгалтер 5-79-43</t>
  </si>
  <si>
    <t>Парк с атракционами, культурно-досуговая деятельность</t>
  </si>
  <si>
    <t>Деятельнсть в области спорта и отдыха</t>
  </si>
  <si>
    <t>часть здания(пом. №1003)</t>
  </si>
  <si>
    <t xml:space="preserve"> Физкультурно-спортивная организация</t>
  </si>
  <si>
    <t>37:25:030129:15</t>
  </si>
  <si>
    <t>Исполняющий обязанности начальника финансового управления администрации городского округа Кинешма              Волкова Любовь Юрьевна
руководитель 5-54-65
гл. бухгалтер 5-79-69</t>
  </si>
  <si>
    <t>Выборнова Наталия Евгеньевна
руководитель 5-50-87
гл.бухгалтер 5-57-10</t>
  </si>
  <si>
    <t>Дементьева Ольга Васильевна
и.о.директора 2-22-52
гл. бухгалтер 2-22-52</t>
  </si>
  <si>
    <t>Мосолов Евгений Николаевич                          директор 5-33-15                           гл. бухгалтер 5-33-14</t>
  </si>
  <si>
    <t>Иванова
Татьяна Николаевна
директор 2-08-00
гл.бухгалтер 5-57-10</t>
  </si>
  <si>
    <t>Деятельность учреждений клубного типа: клубов, дворцов и домов культуры, домов народного творчества</t>
  </si>
  <si>
    <t>Лебедева Наталья Владимировна исполняющий обязанности руководителя 5-58-58 бухгалтерия 5-58-37</t>
  </si>
  <si>
    <t>Гусева Светлана Николаевна 
исполняющая обязанности заведующего 5-78-04
гл.бухгалтер 5-58-58</t>
  </si>
  <si>
    <t>37:25:011004:445</t>
  </si>
  <si>
    <t>Постановление  администрации городского округа Кинешма  от 05.09.2022 № 1368-п,  запись регистрации 37:25:011004:445-37/040/2022-1 дата выдачи 06.09.2022</t>
  </si>
  <si>
    <t xml:space="preserve">Толокнова Юлия Геннадьевна
заведующая 3-60-73
гл.бухгалтер 5-58-58  </t>
  </si>
  <si>
    <t>Замышляева Ирина Валентиновна
заведующий                    2-01-77
гл.бухгалтер 2-28-29</t>
  </si>
  <si>
    <t>Ивановская область, г. Кинешма, ул. Гагарина, д. 10а</t>
  </si>
  <si>
    <t>Груздева Анна Геннадьевна
исполняющий обязанности заведующего 9-67-36
гл.бухгалтер 5-58-58</t>
  </si>
  <si>
    <t>Сильченко Дмитрий Геннадьевич
председатель 5-76-26
    гл. бухгалтер 5-80-88</t>
  </si>
  <si>
    <t xml:space="preserve"> директор Тананин Олег Владимирович, директор 5-41-10 гл. бухгалтер 5-41-10</t>
  </si>
  <si>
    <t>Ивановскя область, г. Кинешма, ул. М.Горького, д.2</t>
  </si>
  <si>
    <t>37:25:020322:291</t>
  </si>
  <si>
    <t>Договор безвозмездного пользования № 16 от 12.07.2021 (под строительство очистных сооружений)</t>
  </si>
  <si>
    <t>37:25:020322:296</t>
  </si>
  <si>
    <t>37:25:020322:297</t>
  </si>
  <si>
    <t xml:space="preserve">Аношина Маргарита Анатольевна
 директор 5-79-37
гл. бухгалтер 5-65-44 </t>
  </si>
  <si>
    <t>Постановление главы администрации городского округа Кинешма от 09.03.2000 № 456. Постановление администрации г.о. Кинешма № 2365п от 10.10.2011 г. Свидетельство о государственной регистрации права 37-СС № 118850 от 17.01.2012</t>
  </si>
  <si>
    <t>Постановление Главы администрации города Кинешмы Ивановской области от 09.03.2000 № 456. Постановление администрации г.о. Кинешма № 2365п от 10.10.2011 г. Свидетельство о государственной регистрации права 37-СС № 117525 от 06.12.2011</t>
  </si>
  <si>
    <t>Постановление администрации г.о. Кинешма №1209 п от 29.10.2012</t>
  </si>
  <si>
    <t>х</t>
  </si>
  <si>
    <t>Пархоменко Алла Евгеньевна 
 директор                  3-35-50
гл. бухгалтер 3-47-17</t>
  </si>
  <si>
    <t>37:25:000000:138-37/073/2023-4</t>
  </si>
  <si>
    <t>37:25:000000:147</t>
  </si>
  <si>
    <t>37:25:000000:147-37/043/2023-4</t>
  </si>
  <si>
    <t>37:25:000000:17-37/073/2023-4</t>
  </si>
  <si>
    <t>37:25:020318:11-37/073/2023-4; п.3 ст.3.1 ФЗ "О введении в действие Земельного кодекса", № 137-ФЗ, выдан 25.10.2001</t>
  </si>
  <si>
    <t>37:25:020301:2-37/039/2023-4</t>
  </si>
  <si>
    <t>37:25:020318:17-37/040/2023-4</t>
  </si>
  <si>
    <t>37:07:030725:1</t>
  </si>
  <si>
    <t>37:25:000000:400-37/073/2023-5</t>
  </si>
  <si>
    <t>37:25:020327:18-37/045/2023-1</t>
  </si>
  <si>
    <t>37:25:011108:4-37/045/2023-2</t>
  </si>
  <si>
    <t xml:space="preserve">Муниципальное бюджетное учреждение дополнительного образования спортивная школа "Волжанин" городского округа Кинешма </t>
  </si>
  <si>
    <t>37:25:040505:13-37/073/2023-1</t>
  </si>
  <si>
    <t>37:25:040505:14-37/040/2023-1</t>
  </si>
  <si>
    <t>Ивановская область, г. Кинешма, ул. Завокзальная, дом 29а</t>
  </si>
  <si>
    <t>37-37/005-37/020/001/2015-4756/1</t>
  </si>
  <si>
    <t>37:25:020438:2-37/040/2023-1</t>
  </si>
  <si>
    <t xml:space="preserve">Муниципальное образовательное учреждение дополнительного образования спортивная школа «Звездный» городского округа Кинешма </t>
  </si>
  <si>
    <t>37:25:030247:25-37/073/2023-1</t>
  </si>
  <si>
    <t>37:25:020302:32-37/045/2023-1</t>
  </si>
  <si>
    <t>37:25:020220:11-37/039/2023-1</t>
  </si>
  <si>
    <t>37:25:020447:17-37/040/2023-1</t>
  </si>
  <si>
    <t>37:25:020155:1-37/073/2023-3</t>
  </si>
  <si>
    <t>37:25:010220:5-37/043/2023-1</t>
  </si>
  <si>
    <t>37:25:040509:11-37/073/2023-1</t>
  </si>
  <si>
    <t>37:25:040208:9-37/043/2023-1</t>
  </si>
  <si>
    <t>37:25:020218:1-37/073/2023-1</t>
  </si>
  <si>
    <t>37:25:020218:2-37/043/2023-3</t>
  </si>
  <si>
    <t>37:25:020313:3-37/039/2023-1</t>
  </si>
  <si>
    <t>37:25:010824:23-37/043/2023-1</t>
  </si>
  <si>
    <t>37:25:010611:18-37/073/2023-1</t>
  </si>
  <si>
    <t>37:25:011129:24-37/045/2023-1</t>
  </si>
  <si>
    <t>37:25:011012:10-37/073/2023-1</t>
  </si>
  <si>
    <t>37:25:011004:445-37/040/2023-2</t>
  </si>
  <si>
    <t>37:25:011012:9-37/040/2023-1</t>
  </si>
  <si>
    <t>37:25:010824:24-37/073/2023-1</t>
  </si>
  <si>
    <t>37:25:010326:639-37/073/2023-1</t>
  </si>
  <si>
    <t>37:25:010834:4-37/073/2023-1</t>
  </si>
  <si>
    <t xml:space="preserve">Муниципальноембюджетное дошкольное образовательное учреждение "Центр развития ребенка - детский сад № 23" городского округа Кинешма </t>
  </si>
  <si>
    <t>37:25:010843:9-37/045/2023-1</t>
  </si>
  <si>
    <t>37:25:030303:4-37/040/2023-1</t>
  </si>
  <si>
    <t>37:25:020437:10-37/043/2023-1</t>
  </si>
  <si>
    <t>37:25:040519:6-37/040/2023-1</t>
  </si>
  <si>
    <t>37:25:000000:123-37/073/2023-1</t>
  </si>
  <si>
    <t>37:25:010209:5-37/073/2023-1</t>
  </si>
  <si>
    <t>37:25:011106:4-37/073/2023-1</t>
  </si>
  <si>
    <t>37:25:040105:5-37/073/2023-1</t>
  </si>
  <si>
    <t>37:25:020156:5-37/073/2023-1</t>
  </si>
  <si>
    <t>37:25:010209:8-37/040/2023-1</t>
  </si>
  <si>
    <t>37:25:030104:2-37/039/2023-1</t>
  </si>
  <si>
    <t>37:25:011010:12-37/073/2023-1</t>
  </si>
  <si>
    <t>37:25:020314:14-37/039/2023-1</t>
  </si>
  <si>
    <t>37:25:020311:5-37/073/2023-3</t>
  </si>
  <si>
    <t>37:25:040509:9-37/073/2023-1</t>
  </si>
  <si>
    <t>37:25:040505:4-37/043/2023-3</t>
  </si>
  <si>
    <t>37:25:010825:30-37/073/2023-1</t>
  </si>
  <si>
    <t>37:25:020155:14-37/039/2023-1</t>
  </si>
  <si>
    <t>37:25:040519:20-37/073/2023-1</t>
  </si>
  <si>
    <t>37:25:040522:1-37/073/2023-2</t>
  </si>
  <si>
    <t>37:25:010920:5-37/073/2023-1</t>
  </si>
  <si>
    <t>37:25:020222:5-37/039/2023-1</t>
  </si>
  <si>
    <t>37:25:020313:7-37/039/2023-1</t>
  </si>
  <si>
    <t>37:25:020313:5-37/040/2019-1</t>
  </si>
  <si>
    <t>37:25:040241:14-37/073/2023-1</t>
  </si>
  <si>
    <t>37:25:020141:9-37/040/2023-1</t>
  </si>
  <si>
    <t>37:25:011001:70-37/039/2023-1</t>
  </si>
  <si>
    <t>37:25:030103:11-37/043/2023-1</t>
  </si>
  <si>
    <t>37:25:010609:4-37/073/2023-1</t>
  </si>
  <si>
    <t>37:25:020442:1-37/040/2023-1</t>
  </si>
  <si>
    <t>37:25:010209:4-37/073/2023-1</t>
  </si>
  <si>
    <t>37-37-05/207/2011-008</t>
  </si>
  <si>
    <t>37:25:000000:143-37/039/2023-1</t>
  </si>
  <si>
    <t>37:25:010843:14-37/073/2023-1</t>
  </si>
  <si>
    <t>37:25:011009:2-37/045/2023-1</t>
  </si>
  <si>
    <t>Муниципальное бюджетное учреждение дополнительного образования «Спортивная школа имени олимпийского чемпиона Сергея Клюгина» городского округа Кинешма</t>
  </si>
  <si>
    <t>37:25:011108:2-37/040/2023-1</t>
  </si>
  <si>
    <t>37:25:010707:3-37/040/2023-1</t>
  </si>
  <si>
    <t>37:25:020437:371-37/040/2023-1</t>
  </si>
  <si>
    <t>37:25:010483:1155-37/073/2023-1</t>
  </si>
  <si>
    <t>37:25:010483:969-37/073/2023-6</t>
  </si>
  <si>
    <t>37:25:010707:62</t>
  </si>
  <si>
    <t>1.1.1. Реестр недвижимого имущества, закрепленного на праве хозяйственного ведения за муниципальными унитарными предприятиями на 01.01.2024</t>
  </si>
  <si>
    <t>1.1.2. Реестр недвижимого имущества, закрепленного на праве оперативного управления за муниципальными учреждениями на 01.01.2024</t>
  </si>
  <si>
    <t>1.1.3. Реестр недвижимого имущества, закрепленного на праве оперативного управления за органами местного самоуправления на 01.01.2024</t>
  </si>
  <si>
    <t>1.2.1. Реестр движимого имущества, закрепленного на праве хозяйственного ведения за муниципальными унитарными предприятиями на 01.01.2024</t>
  </si>
  <si>
    <t>1.2.2. Реестр движимого имущества, закрепленного на праве оперативного управления за муниципальными учреждениями на 01.01.2024</t>
  </si>
  <si>
    <t>1.2.3. Реестр движимого имущества, закрепленного на праве оперативного управления за органами местного самоуправления на 01.01.2024</t>
  </si>
  <si>
    <t>1.3.1. Реестр муниципальных унитарных предприятий, обладателей права хозяйственного ведения на 01.01.2024</t>
  </si>
  <si>
    <t>1.3.2. Реестр муниципальных учреждений, обладателей права оперативного управления на 01.01.2024</t>
  </si>
  <si>
    <t>1.3.3 Реестр органов местного самоуправления, обладателей права оперативного управления на 01.01.2024</t>
  </si>
  <si>
    <t>1.4.1. Реестр земельных участков переданых  в аренду муниципальным унитарным предприятиям  на 01.01.2024</t>
  </si>
  <si>
    <t>37:25:040606:129</t>
  </si>
  <si>
    <t>Ивановскя область, г. Кинешма</t>
  </si>
  <si>
    <t>Договор безвозмездного пользования № 33 от 21.04.2023 (под строительство очистных сооружений канлизации)</t>
  </si>
  <si>
    <t>Договор безвозмездного пользования №35 от 21.04.2023 (под объектом "Порт культуры и отдыха")</t>
  </si>
  <si>
    <t>Договор безвозмездного пользования № 34 от 21.04.2023 (под объектом "Порт культуры и отдыха")</t>
  </si>
  <si>
    <t>Ивановскя область, г. Кинешма, пл. Революции, д.8</t>
  </si>
  <si>
    <t>37:25:020322:293</t>
  </si>
  <si>
    <t>Ивановскя область, г. Кинешма, ул. Спортивная</t>
  </si>
  <si>
    <t>37:25:030255:1</t>
  </si>
  <si>
    <t>Договор безвозмездного пользования № 32 от 23.03.2023 под объектом "Рекультивация свалки"</t>
  </si>
  <si>
    <t>Договор безвозмездного пользования № 36 от 21.04.2023 (под объектом "Порт культуры и отдыха")</t>
  </si>
  <si>
    <t>37:25:020327:9</t>
  </si>
  <si>
    <t>37:25:011012:572</t>
  </si>
  <si>
    <t>М.Горького</t>
  </si>
  <si>
    <t>Береговое укрепление р. Волга в районе площади Революции</t>
  </si>
  <si>
    <t>37:25:020322:26</t>
  </si>
  <si>
    <t>9а</t>
  </si>
  <si>
    <t>Автостоянка в районе дома №9а по ул. Щорса</t>
  </si>
  <si>
    <t>г. Кинешма</t>
  </si>
  <si>
    <t>Сети уличного освещения на автомобильных дорогах г. Кинешма</t>
  </si>
  <si>
    <t>Земля  (природоохранная территория в пользовании МУ УГХ)</t>
  </si>
  <si>
    <t>37:25:020222:11</t>
  </si>
  <si>
    <t>Краснова Дина Сергеевна
и.о. директора 5-04-88
гл.бухгалтер 5-57-10</t>
  </si>
  <si>
    <t>37:25:011001:79</t>
  </si>
  <si>
    <t>Голубева Наталья Рудольфовна              директор                     2-56-24
гл.бухгалтер 5-58-58</t>
  </si>
  <si>
    <t>37:25:010318:305</t>
  </si>
  <si>
    <t>37:25:011114:83</t>
  </si>
  <si>
    <t>37:25:011009:4</t>
  </si>
  <si>
    <t>37:25:020156:9</t>
  </si>
  <si>
    <t>Калинина Светлана Владимировна
заведующая 2-42-11
гл.бухгалтер 5-58-58</t>
  </si>
  <si>
    <t>3А</t>
  </si>
  <si>
    <t>37:25:010818:260</t>
  </si>
  <si>
    <t>гаражный бокс № 1</t>
  </si>
  <si>
    <t>37:25:020314:368</t>
  </si>
  <si>
    <t>37-37-05/061/2010-304</t>
  </si>
  <si>
    <t>гаражный бокс № 3</t>
  </si>
  <si>
    <t>37:25:020314:383</t>
  </si>
  <si>
    <t>37-37-05/039/2006-226</t>
  </si>
  <si>
    <t>гаражный бокс № 4</t>
  </si>
  <si>
    <t>37:25:020314:385</t>
  </si>
  <si>
    <t>37-37-05/039/2006-227</t>
  </si>
  <si>
    <t>37:25:020314:369</t>
  </si>
  <si>
    <t> 22.07.2010</t>
  </si>
  <si>
    <t>37-37-05/061/2010-306</t>
  </si>
  <si>
    <t>гаражный бокс № 6</t>
  </si>
  <si>
    <t>37:25:020314:367</t>
  </si>
  <si>
    <t>37-37-05/061/2010-307  </t>
  </si>
  <si>
    <t>37:25:020438:5</t>
  </si>
  <si>
    <t>Основания нахождения у юридического лица</t>
  </si>
  <si>
    <t>Итого по разделу 1.4.4:</t>
  </si>
  <si>
    <t>1.4.3. Реестр земельных участков переданных  в постоянное бессрочное пользование, безвозмездное пользование муниципальным учреждениям на 01.01.2024</t>
  </si>
  <si>
    <t>Итого по разделу 1.4.3.:</t>
  </si>
  <si>
    <t>1.4.2. Реестр муниципальных земельных участков переданных  в постоянное бессрочное пользование муниципальным учреждениям на 01.01.2024</t>
  </si>
  <si>
    <t xml:space="preserve"> в т. ч. муниципальные земельные участки</t>
  </si>
  <si>
    <t>1.4.4. Реестр земельных участков переданных в постоянное бессрочное пользование органам местного самоуправления на 01.01.2024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</si>
</sst>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0"/>
      <name val="Arial Cyr"/>
      <charset val="204"/>
    </font>
    <font>
      <sz val="8"/>
      <name val="Arial Cyr"/>
      <charset val="204"/>
    </font>
    <font>
      <b/>
      <i/>
      <sz val="11"/>
      <name val="Times New Roman"/>
      <family val="1"/>
      <charset val="204"/>
    </font>
    <font>
      <i/>
      <sz val="11"/>
      <name val="Times New Roman"/>
      <family val="1"/>
      <charset val="204"/>
    </font>
    <font>
      <b/>
      <sz val="10"/>
      <name val="Times New Roman"/>
      <family val="1"/>
      <charset val="204"/>
    </font>
    <font>
      <sz val="10"/>
      <name val="Times New Roman"/>
      <family val="1"/>
      <charset val="204"/>
    </font>
    <font>
      <b/>
      <sz val="11"/>
      <name val="Times New Roman"/>
      <family val="1"/>
      <charset val="204"/>
    </font>
    <font>
      <sz val="11"/>
      <name val="Times New Roman"/>
      <family val="1"/>
      <charset val="204"/>
    </font>
    <font>
      <i/>
      <sz val="9"/>
      <name val="Times New Roman"/>
      <family val="1"/>
      <charset val="204"/>
    </font>
    <font>
      <sz val="22"/>
      <name val="Times New Roman"/>
      <family val="1"/>
      <charset val="204"/>
    </font>
    <font>
      <b/>
      <i/>
      <sz val="14"/>
      <name val="Times New Roman"/>
      <family val="1"/>
      <charset val="204"/>
    </font>
    <font>
      <b/>
      <i/>
      <sz val="13"/>
      <name val="Times New Roman"/>
      <family val="1"/>
      <charset val="204"/>
    </font>
    <font>
      <b/>
      <i/>
      <sz val="10"/>
      <name val="Times New Roman"/>
      <family val="1"/>
      <charset val="204"/>
    </font>
    <font>
      <b/>
      <i/>
      <sz val="12"/>
      <name val="Times New Roman"/>
      <family val="1"/>
      <charset val="204"/>
    </font>
    <font>
      <b/>
      <sz val="12"/>
      <name val="Times New Roman"/>
      <family val="1"/>
      <charset val="204"/>
    </font>
    <font>
      <b/>
      <i/>
      <sz val="11"/>
      <color theme="1"/>
      <name val="Times New Roman"/>
      <family val="1"/>
      <charset val="204"/>
    </font>
    <font>
      <i/>
      <sz val="11"/>
      <color theme="1"/>
      <name val="Times New Roman"/>
      <family val="1"/>
      <charset val="204"/>
    </font>
    <font>
      <sz val="11"/>
      <color theme="1"/>
      <name val="Times New Roman"/>
      <family val="1"/>
      <charset val="204"/>
    </font>
    <font>
      <i/>
      <sz val="11"/>
      <color theme="0"/>
      <name val="Times New Roman"/>
      <family val="1"/>
      <charset val="204"/>
    </font>
    <font>
      <sz val="10"/>
      <color rgb="FFFF0000"/>
      <name val="Times New Roman"/>
      <family val="1"/>
      <charset val="204"/>
    </font>
    <font>
      <sz val="11"/>
      <color rgb="FFFF0000"/>
      <name val="Times New Roman"/>
      <family val="1"/>
      <charset val="204"/>
    </font>
    <font>
      <sz val="10"/>
      <color theme="1"/>
      <name val="Times New Roman"/>
      <family val="1"/>
      <charset val="204"/>
    </font>
    <font>
      <b/>
      <sz val="10"/>
      <color theme="1"/>
      <name val="Times New Roman"/>
      <family val="1"/>
      <charset val="204"/>
    </font>
    <font>
      <sz val="10"/>
      <color theme="1"/>
      <name val="Arial Cyr"/>
      <charset val="204"/>
    </font>
    <font>
      <b/>
      <sz val="11"/>
      <color theme="1"/>
      <name val="Times New Roman"/>
      <family val="1"/>
      <charset val="204"/>
    </font>
    <font>
      <sz val="11"/>
      <name val="Arial Cyr"/>
      <charset val="204"/>
    </font>
    <font>
      <sz val="10"/>
      <color rgb="FFFF0000"/>
      <name val="Arial Cyr"/>
      <charset val="204"/>
    </font>
    <font>
      <b/>
      <i/>
      <sz val="9"/>
      <name val="Times New Roman"/>
      <family val="1"/>
      <charset val="204"/>
    </font>
    <font>
      <b/>
      <i/>
      <sz val="9"/>
      <color theme="1"/>
      <name val="Times New Roman"/>
      <family val="1"/>
      <charset val="204"/>
    </font>
    <font>
      <sz val="8"/>
      <name val="Times New Roman"/>
      <family val="1"/>
      <charset val="204"/>
    </font>
    <font>
      <b/>
      <i/>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cellStyleXfs>
  <cellXfs count="507">
    <xf numFmtId="0" fontId="0" fillId="0" borderId="0" xfId="0"/>
    <xf numFmtId="4" fontId="5" fillId="0" borderId="1" xfId="0" applyNumberFormat="1" applyFont="1" applyBorder="1" applyAlignment="1">
      <alignment vertical="top"/>
    </xf>
    <xf numFmtId="0" fontId="6" fillId="0" borderId="1" xfId="0" applyFont="1" applyBorder="1" applyAlignment="1">
      <alignment horizontal="center" vertical="top"/>
    </xf>
    <xf numFmtId="49"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right" vertical="top" wrapText="1"/>
    </xf>
    <xf numFmtId="0" fontId="0" fillId="0" borderId="0" xfId="0" applyFont="1"/>
    <xf numFmtId="4" fontId="2" fillId="0" borderId="1" xfId="0" applyNumberFormat="1" applyFont="1" applyBorder="1" applyAlignment="1"/>
    <xf numFmtId="0" fontId="0" fillId="0" borderId="0" xfId="0" applyFont="1" applyBorder="1"/>
    <xf numFmtId="0" fontId="5" fillId="0" borderId="0" xfId="0" applyFont="1" applyBorder="1"/>
    <xf numFmtId="0" fontId="5" fillId="0" borderId="0" xfId="0" applyFont="1" applyFill="1" applyBorder="1" applyAlignment="1">
      <alignment vertical="top"/>
    </xf>
    <xf numFmtId="4" fontId="0" fillId="0" borderId="0" xfId="0" applyNumberFormat="1" applyFont="1" applyBorder="1"/>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90"/>
    </xf>
    <xf numFmtId="4" fontId="3" fillId="2" borderId="1" xfId="0" applyNumberFormat="1" applyFont="1" applyFill="1" applyBorder="1" applyAlignment="1">
      <alignment horizontal="center" vertical="center" textRotation="90"/>
    </xf>
    <xf numFmtId="4" fontId="3" fillId="2" borderId="1" xfId="0" applyNumberFormat="1" applyFont="1" applyFill="1" applyBorder="1" applyAlignment="1">
      <alignment horizontal="right" vertical="center"/>
    </xf>
    <xf numFmtId="0" fontId="6" fillId="2" borderId="1" xfId="0" applyFont="1" applyFill="1" applyBorder="1" applyAlignment="1">
      <alignment horizontal="center" vertical="top"/>
    </xf>
    <xf numFmtId="49" fontId="7" fillId="2" borderId="1" xfId="0" applyNumberFormat="1" applyFont="1" applyFill="1" applyBorder="1" applyAlignment="1">
      <alignment horizontal="center" vertical="top" wrapText="1"/>
    </xf>
    <xf numFmtId="4" fontId="7" fillId="2" borderId="1" xfId="0" applyNumberFormat="1" applyFont="1" applyFill="1" applyBorder="1" applyAlignment="1">
      <alignment horizontal="right" vertical="top" wrapText="1"/>
    </xf>
    <xf numFmtId="0" fontId="0" fillId="2" borderId="0" xfId="0" applyFont="1" applyFill="1"/>
    <xf numFmtId="0" fontId="2" fillId="2" borderId="1" xfId="0" applyFont="1" applyFill="1" applyBorder="1" applyAlignment="1">
      <alignment horizontal="center" vertical="top" wrapText="1"/>
    </xf>
    <xf numFmtId="0" fontId="3" fillId="2" borderId="1" xfId="0" applyFont="1" applyFill="1" applyBorder="1" applyAlignment="1">
      <alignment horizontal="center" vertical="center" textRotation="90" wrapText="1"/>
    </xf>
    <xf numFmtId="4" fontId="3" fillId="2" borderId="1" xfId="0" applyNumberFormat="1" applyFont="1" applyFill="1" applyBorder="1" applyAlignment="1">
      <alignment horizontal="center" vertical="center" textRotation="90" wrapText="1"/>
    </xf>
    <xf numFmtId="0" fontId="7" fillId="2" borderId="0" xfId="0" applyFont="1" applyFill="1" applyAlignment="1">
      <alignment vertical="top" wrapText="1"/>
    </xf>
    <xf numFmtId="0" fontId="5" fillId="2" borderId="1" xfId="0" applyFont="1" applyFill="1" applyBorder="1" applyAlignment="1">
      <alignment vertical="top"/>
    </xf>
    <xf numFmtId="49" fontId="5" fillId="2" borderId="1" xfId="0" applyNumberFormat="1" applyFont="1" applyFill="1" applyBorder="1" applyAlignment="1">
      <alignment horizontal="left" vertical="top"/>
    </xf>
    <xf numFmtId="0" fontId="5" fillId="2" borderId="1" xfId="0" applyFont="1" applyFill="1" applyBorder="1" applyAlignment="1">
      <alignment vertical="top" wrapText="1"/>
    </xf>
    <xf numFmtId="4" fontId="5" fillId="2" borderId="1" xfId="0" applyNumberFormat="1" applyFont="1" applyFill="1" applyBorder="1" applyAlignment="1">
      <alignment horizontal="right" vertical="top"/>
    </xf>
    <xf numFmtId="4" fontId="5" fillId="2" borderId="1" xfId="0" applyNumberFormat="1" applyFont="1" applyFill="1" applyBorder="1" applyAlignment="1">
      <alignment vertical="top"/>
    </xf>
    <xf numFmtId="0" fontId="5" fillId="2" borderId="0" xfId="0" applyFont="1" applyFill="1"/>
    <xf numFmtId="4" fontId="7" fillId="2" borderId="1" xfId="0" applyNumberFormat="1" applyFont="1" applyFill="1" applyBorder="1" applyAlignment="1">
      <alignment vertical="top" wrapText="1"/>
    </xf>
    <xf numFmtId="0" fontId="5" fillId="2" borderId="7" xfId="0" applyFont="1" applyFill="1" applyBorder="1" applyAlignment="1">
      <alignment vertical="top"/>
    </xf>
    <xf numFmtId="0" fontId="5" fillId="2" borderId="5" xfId="0" applyFont="1" applyFill="1" applyBorder="1" applyAlignment="1">
      <alignment horizontal="left" vertical="top"/>
    </xf>
    <xf numFmtId="4" fontId="5" fillId="2" borderId="0" xfId="0" applyNumberFormat="1" applyFont="1" applyFill="1"/>
    <xf numFmtId="0" fontId="0" fillId="2" borderId="0" xfId="0" applyFont="1" applyFill="1" applyAlignment="1">
      <alignment vertical="top" wrapText="1"/>
    </xf>
    <xf numFmtId="164"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top" wrapText="1"/>
    </xf>
    <xf numFmtId="0" fontId="5" fillId="2" borderId="4" xfId="0" applyFont="1" applyFill="1" applyBorder="1" applyAlignment="1">
      <alignment vertical="top"/>
    </xf>
    <xf numFmtId="4" fontId="5" fillId="2" borderId="4" xfId="0" applyNumberFormat="1" applyFont="1" applyFill="1" applyBorder="1" applyAlignment="1">
      <alignment horizontal="right" vertical="top"/>
    </xf>
    <xf numFmtId="0" fontId="5" fillId="2" borderId="1" xfId="0" applyFont="1" applyFill="1" applyBorder="1"/>
    <xf numFmtId="0" fontId="5" fillId="2" borderId="7" xfId="0" applyFont="1" applyFill="1" applyBorder="1" applyAlignment="1">
      <alignment horizontal="center" vertical="justify"/>
    </xf>
    <xf numFmtId="0" fontId="5" fillId="2" borderId="4" xfId="0" applyFont="1" applyFill="1" applyBorder="1" applyAlignment="1">
      <alignment horizontal="left" vertical="top"/>
    </xf>
    <xf numFmtId="0" fontId="5" fillId="2" borderId="4" xfId="0" applyFont="1" applyFill="1" applyBorder="1" applyAlignment="1">
      <alignment vertical="top" wrapText="1"/>
    </xf>
    <xf numFmtId="4" fontId="5" fillId="2" borderId="4" xfId="0" applyNumberFormat="1" applyFont="1" applyFill="1" applyBorder="1" applyAlignment="1">
      <alignment vertical="top"/>
    </xf>
    <xf numFmtId="2" fontId="5" fillId="2" borderId="1" xfId="0" applyNumberFormat="1" applyFont="1" applyFill="1" applyBorder="1" applyAlignment="1">
      <alignment vertical="top"/>
    </xf>
    <xf numFmtId="0" fontId="5" fillId="2" borderId="2" xfId="0" applyFont="1" applyFill="1" applyBorder="1" applyAlignment="1">
      <alignment vertical="top"/>
    </xf>
    <xf numFmtId="4" fontId="5" fillId="2" borderId="1" xfId="0" applyNumberFormat="1" applyFont="1" applyFill="1" applyBorder="1" applyAlignment="1">
      <alignment horizontal="right" vertical="top" wrapText="1"/>
    </xf>
    <xf numFmtId="0" fontId="5" fillId="2" borderId="1" xfId="0" applyFont="1" applyFill="1" applyBorder="1" applyAlignment="1">
      <alignment horizontal="left" vertical="top"/>
    </xf>
    <xf numFmtId="0" fontId="5" fillId="2" borderId="1" xfId="0" applyFont="1" applyFill="1" applyBorder="1" applyAlignment="1">
      <alignment vertical="center" wrapText="1"/>
    </xf>
    <xf numFmtId="4" fontId="5" fillId="2" borderId="4" xfId="0" applyNumberFormat="1" applyFont="1" applyFill="1" applyBorder="1" applyAlignment="1">
      <alignment horizontal="right" vertical="top" wrapText="1"/>
    </xf>
    <xf numFmtId="49" fontId="3"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top"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textRotation="90" wrapText="1"/>
    </xf>
    <xf numFmtId="4" fontId="16" fillId="2" borderId="1" xfId="0" applyNumberFormat="1" applyFont="1" applyFill="1" applyBorder="1" applyAlignment="1">
      <alignment horizontal="center" vertical="center" textRotation="90" wrapText="1"/>
    </xf>
    <xf numFmtId="4" fontId="16" fillId="2" borderId="1" xfId="0" applyNumberFormat="1" applyFont="1" applyFill="1" applyBorder="1" applyAlignment="1">
      <alignment horizontal="right" vertical="center"/>
    </xf>
    <xf numFmtId="0" fontId="17" fillId="2" borderId="0" xfId="0" applyFont="1" applyFill="1" applyAlignment="1">
      <alignment vertical="top" wrapText="1"/>
    </xf>
    <xf numFmtId="4" fontId="5" fillId="2" borderId="1" xfId="0" applyNumberFormat="1" applyFont="1" applyFill="1" applyBorder="1" applyAlignment="1">
      <alignment vertical="center"/>
    </xf>
    <xf numFmtId="0" fontId="5" fillId="2" borderId="17" xfId="0" applyFont="1" applyFill="1" applyBorder="1" applyAlignment="1">
      <alignment vertical="top"/>
    </xf>
    <xf numFmtId="0" fontId="5" fillId="2" borderId="2" xfId="0" applyFont="1" applyFill="1" applyBorder="1" applyAlignment="1">
      <alignment vertical="top" wrapText="1"/>
    </xf>
    <xf numFmtId="0" fontId="8" fillId="2" borderId="1" xfId="0" applyFont="1" applyFill="1" applyBorder="1" applyAlignment="1">
      <alignment horizontal="center" vertical="center" textRotation="90" wrapText="1"/>
    </xf>
    <xf numFmtId="0" fontId="5" fillId="2" borderId="5" xfId="0" applyFont="1" applyFill="1" applyBorder="1" applyAlignment="1">
      <alignment vertical="top"/>
    </xf>
    <xf numFmtId="4" fontId="7" fillId="2" borderId="0" xfId="0" applyNumberFormat="1" applyFont="1" applyFill="1" applyAlignment="1">
      <alignment vertical="top" wrapText="1"/>
    </xf>
    <xf numFmtId="4" fontId="0" fillId="2" borderId="0" xfId="0" applyNumberFormat="1" applyFont="1" applyFill="1" applyAlignment="1">
      <alignment vertical="top" wrapText="1"/>
    </xf>
    <xf numFmtId="4" fontId="17" fillId="2" borderId="0" xfId="0" applyNumberFormat="1" applyFont="1" applyFill="1" applyAlignment="1">
      <alignment vertical="top" wrapText="1"/>
    </xf>
    <xf numFmtId="4" fontId="20" fillId="2" borderId="0" xfId="0" applyNumberFormat="1" applyFont="1" applyFill="1" applyAlignment="1">
      <alignment vertical="top"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textRotation="90" wrapText="1"/>
    </xf>
    <xf numFmtId="4" fontId="21" fillId="2" borderId="1" xfId="0" applyNumberFormat="1" applyFont="1" applyFill="1" applyBorder="1" applyAlignment="1">
      <alignment horizontal="center" vertical="center" textRotation="90" wrapText="1"/>
    </xf>
    <xf numFmtId="4" fontId="5" fillId="2" borderId="1" xfId="0" applyNumberFormat="1" applyFont="1" applyFill="1" applyBorder="1" applyAlignment="1">
      <alignment horizontal="center" vertical="top" wrapText="1"/>
    </xf>
    <xf numFmtId="4" fontId="5" fillId="2" borderId="1"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top"/>
    </xf>
    <xf numFmtId="0" fontId="21" fillId="2" borderId="1" xfId="0" applyFont="1" applyFill="1" applyBorder="1" applyAlignment="1">
      <alignment vertical="top"/>
    </xf>
    <xf numFmtId="4" fontId="0" fillId="0" borderId="0" xfId="0" applyNumberFormat="1"/>
    <xf numFmtId="4" fontId="0" fillId="0" borderId="0" xfId="0" quotePrefix="1" applyNumberFormat="1"/>
    <xf numFmtId="4" fontId="2" fillId="0" borderId="3" xfId="0" applyNumberFormat="1" applyFont="1" applyBorder="1" applyAlignment="1" applyProtection="1">
      <alignment horizontal="right" vertical="top" wrapText="1"/>
      <protection locked="0"/>
    </xf>
    <xf numFmtId="0" fontId="26" fillId="0" borderId="0" xfId="0" applyFont="1"/>
    <xf numFmtId="0" fontId="8" fillId="2" borderId="1" xfId="0" applyFont="1" applyFill="1" applyBorder="1" applyAlignment="1">
      <alignment horizontal="center" vertical="top" wrapText="1"/>
    </xf>
    <xf numFmtId="0" fontId="21" fillId="2" borderId="1" xfId="0" applyFont="1" applyFill="1" applyBorder="1" applyAlignment="1">
      <alignment horizontal="center" vertical="top" wrapText="1"/>
    </xf>
    <xf numFmtId="0" fontId="5" fillId="2" borderId="8" xfId="0" applyFont="1" applyFill="1" applyBorder="1" applyAlignment="1">
      <alignment vertical="top"/>
    </xf>
    <xf numFmtId="0" fontId="5" fillId="2" borderId="10" xfId="0" applyFont="1" applyFill="1" applyBorder="1" applyAlignment="1">
      <alignment vertical="top"/>
    </xf>
    <xf numFmtId="4" fontId="19" fillId="2" borderId="1" xfId="0" applyNumberFormat="1" applyFont="1" applyFill="1" applyBorder="1" applyAlignment="1">
      <alignment horizontal="right" vertical="top"/>
    </xf>
    <xf numFmtId="0" fontId="5" fillId="2" borderId="6" xfId="0" applyFont="1" applyFill="1" applyBorder="1" applyAlignment="1">
      <alignment vertical="top"/>
    </xf>
    <xf numFmtId="0" fontId="5" fillId="2" borderId="18" xfId="0" applyFont="1" applyFill="1" applyBorder="1" applyAlignment="1">
      <alignment vertical="top"/>
    </xf>
    <xf numFmtId="0" fontId="5" fillId="2" borderId="9" xfId="0" applyFont="1" applyFill="1" applyBorder="1" applyAlignment="1">
      <alignment vertical="top"/>
    </xf>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21" fillId="2" borderId="1" xfId="0" applyFont="1" applyFill="1" applyBorder="1" applyAlignment="1">
      <alignment horizontal="left" vertical="top" wrapText="1"/>
    </xf>
    <xf numFmtId="0" fontId="5" fillId="2" borderId="0" xfId="0" applyFont="1" applyFill="1" applyBorder="1"/>
    <xf numFmtId="0" fontId="0" fillId="0" borderId="1" xfId="0" applyFont="1" applyBorder="1"/>
    <xf numFmtId="0" fontId="5" fillId="0" borderId="1" xfId="0" applyFont="1" applyBorder="1"/>
    <xf numFmtId="0" fontId="0" fillId="0" borderId="0" xfId="0" applyFont="1" applyBorder="1" applyAlignment="1">
      <alignment wrapText="1"/>
    </xf>
    <xf numFmtId="4" fontId="5" fillId="2" borderId="1" xfId="0" applyNumberFormat="1" applyFont="1" applyFill="1" applyBorder="1"/>
    <xf numFmtId="4" fontId="5" fillId="0" borderId="1" xfId="0" applyNumberFormat="1" applyFont="1" applyBorder="1"/>
    <xf numFmtId="0" fontId="27" fillId="0" borderId="1" xfId="0" applyFont="1" applyBorder="1" applyAlignment="1">
      <alignment horizontal="center" vertical="top" wrapText="1"/>
    </xf>
    <xf numFmtId="49" fontId="4" fillId="2" borderId="1" xfId="0" applyNumberFormat="1" applyFont="1" applyFill="1" applyBorder="1" applyAlignment="1">
      <alignment horizontal="center" vertical="center"/>
    </xf>
    <xf numFmtId="0" fontId="27" fillId="0" borderId="3" xfId="0" applyFont="1" applyBorder="1" applyAlignment="1">
      <alignment horizontal="center" vertical="top"/>
    </xf>
    <xf numFmtId="0" fontId="0" fillId="2" borderId="1" xfId="0" applyFont="1" applyFill="1" applyBorder="1"/>
    <xf numFmtId="4" fontId="7" fillId="2" borderId="3" xfId="0" applyNumberFormat="1" applyFont="1" applyFill="1" applyBorder="1" applyAlignment="1">
      <alignment vertical="top" wrapText="1"/>
    </xf>
    <xf numFmtId="0" fontId="3" fillId="2" borderId="1" xfId="0" applyNumberFormat="1" applyFont="1" applyFill="1" applyBorder="1" applyAlignment="1">
      <alignment horizontal="center" vertical="center" textRotation="90" wrapText="1"/>
    </xf>
    <xf numFmtId="1" fontId="3" fillId="2" borderId="1" xfId="0" applyNumberFormat="1" applyFont="1" applyFill="1" applyBorder="1" applyAlignment="1">
      <alignment horizontal="center" vertical="center" textRotation="90" wrapText="1"/>
    </xf>
    <xf numFmtId="49" fontId="5" fillId="2" borderId="4" xfId="0" applyNumberFormat="1" applyFont="1" applyFill="1" applyBorder="1" applyAlignment="1">
      <alignment horizontal="left" vertical="top"/>
    </xf>
    <xf numFmtId="0" fontId="5" fillId="2" borderId="4" xfId="0" applyFont="1" applyFill="1" applyBorder="1"/>
    <xf numFmtId="1" fontId="3" fillId="2" borderId="1" xfId="0" applyNumberFormat="1" applyFont="1" applyFill="1" applyBorder="1" applyAlignment="1">
      <alignment horizontal="center" vertical="center" textRotation="90"/>
    </xf>
    <xf numFmtId="4" fontId="5" fillId="2" borderId="1" xfId="0" applyNumberFormat="1" applyFont="1" applyFill="1" applyBorder="1" applyAlignment="1">
      <alignment horizontal="left" vertical="top"/>
    </xf>
    <xf numFmtId="1" fontId="16" fillId="2" borderId="1" xfId="0" applyNumberFormat="1" applyFont="1" applyFill="1" applyBorder="1" applyAlignment="1">
      <alignment horizontal="center" vertical="center" textRotation="90" wrapText="1"/>
    </xf>
    <xf numFmtId="2" fontId="5" fillId="0" borderId="1" xfId="0" applyNumberFormat="1" applyFont="1" applyBorder="1" applyAlignment="1">
      <alignment vertical="top"/>
    </xf>
    <xf numFmtId="2" fontId="5" fillId="0" borderId="1" xfId="0" applyNumberFormat="1" applyFont="1" applyFill="1" applyBorder="1" applyAlignment="1">
      <alignment vertical="top"/>
    </xf>
    <xf numFmtId="0" fontId="5" fillId="2" borderId="1" xfId="0" applyFont="1" applyFill="1" applyBorder="1" applyAlignment="1">
      <alignment horizontal="center" vertical="top"/>
    </xf>
    <xf numFmtId="0" fontId="5" fillId="2" borderId="7" xfId="0" applyFont="1" applyFill="1" applyBorder="1" applyAlignment="1">
      <alignment horizontal="left" vertical="top"/>
    </xf>
    <xf numFmtId="49" fontId="4" fillId="2" borderId="1" xfId="0" applyNumberFormat="1" applyFont="1" applyFill="1" applyBorder="1" applyAlignment="1">
      <alignment horizontal="center" vertical="center" wrapText="1"/>
    </xf>
    <xf numFmtId="0" fontId="5" fillId="2" borderId="5" xfId="0" applyFont="1" applyFill="1" applyBorder="1" applyAlignment="1">
      <alignment horizontal="right" vertical="top"/>
    </xf>
    <xf numFmtId="1" fontId="5" fillId="2" borderId="1" xfId="0" applyNumberFormat="1" applyFont="1" applyFill="1" applyBorder="1" applyAlignment="1">
      <alignment horizontal="center" vertical="top" wrapText="1"/>
    </xf>
    <xf numFmtId="0" fontId="5" fillId="0" borderId="1" xfId="0" applyFont="1" applyBorder="1" applyAlignment="1">
      <alignment horizontal="center" vertical="top"/>
    </xf>
    <xf numFmtId="0" fontId="5" fillId="2" borderId="4" xfId="0" applyFont="1" applyFill="1" applyBorder="1" applyAlignment="1">
      <alignment horizontal="left" vertical="top" wrapText="1"/>
    </xf>
    <xf numFmtId="14" fontId="5" fillId="0" borderId="1" xfId="0" applyNumberFormat="1" applyFont="1" applyBorder="1" applyAlignment="1">
      <alignment horizontal="left" vertical="top" wrapText="1"/>
    </xf>
    <xf numFmtId="0" fontId="0" fillId="2" borderId="0" xfId="0" applyFont="1" applyFill="1" applyBorder="1"/>
    <xf numFmtId="0" fontId="5" fillId="0" borderId="0" xfId="0" applyFont="1" applyBorder="1" applyAlignment="1">
      <alignment horizontal="left" vertical="top" wrapText="1"/>
    </xf>
    <xf numFmtId="0" fontId="0" fillId="2" borderId="0" xfId="0" applyFont="1" applyFill="1" applyBorder="1" applyAlignment="1">
      <alignment horizontal="right"/>
    </xf>
    <xf numFmtId="0" fontId="0" fillId="2" borderId="0" xfId="0" applyFont="1" applyFill="1" applyBorder="1" applyAlignment="1">
      <alignment horizontal="center" vertical="top"/>
    </xf>
    <xf numFmtId="2" fontId="0" fillId="0" borderId="0" xfId="0" applyNumberFormat="1" applyFont="1" applyBorder="1"/>
    <xf numFmtId="0" fontId="4" fillId="2" borderId="1" xfId="0" applyFont="1" applyFill="1" applyBorder="1" applyAlignment="1">
      <alignment vertical="top"/>
    </xf>
    <xf numFmtId="0" fontId="27" fillId="2" borderId="1" xfId="0" applyNumberFormat="1" applyFont="1" applyFill="1" applyBorder="1" applyAlignment="1">
      <alignment horizontal="center"/>
    </xf>
    <xf numFmtId="49" fontId="27" fillId="2" borderId="1" xfId="0" applyNumberFormat="1" applyFont="1" applyFill="1" applyBorder="1" applyAlignment="1">
      <alignment horizontal="center"/>
    </xf>
    <xf numFmtId="49" fontId="27" fillId="2" borderId="1" xfId="0" applyNumberFormat="1" applyFont="1" applyFill="1" applyBorder="1" applyAlignment="1">
      <alignment horizontal="center" vertical="top"/>
    </xf>
    <xf numFmtId="2" fontId="27" fillId="2" borderId="1" xfId="0" applyNumberFormat="1" applyFont="1" applyFill="1" applyBorder="1" applyAlignment="1">
      <alignment horizontal="center"/>
    </xf>
    <xf numFmtId="2" fontId="5" fillId="0" borderId="1" xfId="0" applyNumberFormat="1" applyFont="1" applyBorder="1" applyAlignment="1">
      <alignment horizontal="right" vertical="top"/>
    </xf>
    <xf numFmtId="2" fontId="5" fillId="2" borderId="1" xfId="0" applyNumberFormat="1" applyFont="1" applyFill="1" applyBorder="1" applyAlignment="1">
      <alignment horizontal="center" vertical="top"/>
    </xf>
    <xf numFmtId="0" fontId="0" fillId="0" borderId="22" xfId="0" applyFont="1" applyBorder="1"/>
    <xf numFmtId="0" fontId="0" fillId="0" borderId="22" xfId="0" applyFont="1" applyBorder="1" applyAlignment="1">
      <alignment wrapText="1"/>
    </xf>
    <xf numFmtId="0" fontId="0" fillId="2" borderId="22" xfId="0" applyFont="1" applyFill="1" applyBorder="1" applyAlignment="1">
      <alignment horizontal="right"/>
    </xf>
    <xf numFmtId="0" fontId="0" fillId="2" borderId="22" xfId="0" applyFont="1" applyFill="1" applyBorder="1" applyAlignment="1">
      <alignment horizontal="center" vertical="top"/>
    </xf>
    <xf numFmtId="2" fontId="0" fillId="0" borderId="22" xfId="0" applyNumberFormat="1" applyFont="1" applyBorder="1"/>
    <xf numFmtId="4" fontId="0" fillId="0" borderId="22" xfId="0" applyNumberFormat="1" applyFont="1" applyBorder="1"/>
    <xf numFmtId="0" fontId="5" fillId="0" borderId="22" xfId="0" applyFont="1" applyBorder="1" applyAlignment="1">
      <alignment horizontal="left" vertical="top" wrapText="1"/>
    </xf>
    <xf numFmtId="0" fontId="27" fillId="2" borderId="4" xfId="0" applyFont="1" applyFill="1" applyBorder="1" applyAlignment="1">
      <alignment horizontal="center"/>
    </xf>
    <xf numFmtId="4" fontId="5" fillId="2" borderId="4" xfId="0" applyNumberFormat="1" applyFont="1" applyFill="1" applyBorder="1" applyAlignment="1">
      <alignment horizontal="center" vertical="top"/>
    </xf>
    <xf numFmtId="2" fontId="5" fillId="0" borderId="4" xfId="0" applyNumberFormat="1" applyFont="1" applyBorder="1" applyAlignment="1">
      <alignment vertical="top"/>
    </xf>
    <xf numFmtId="0" fontId="5" fillId="0" borderId="4" xfId="0" applyFont="1" applyBorder="1"/>
    <xf numFmtId="0" fontId="5" fillId="2" borderId="16" xfId="0" applyFont="1" applyFill="1" applyBorder="1" applyAlignment="1">
      <alignment vertical="top" wrapText="1"/>
    </xf>
    <xf numFmtId="0" fontId="5"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4" fillId="2" borderId="4" xfId="0" applyFont="1" applyFill="1" applyBorder="1" applyAlignment="1">
      <alignment horizontal="center" vertical="top"/>
    </xf>
    <xf numFmtId="0" fontId="5" fillId="2" borderId="8" xfId="0" applyFont="1" applyFill="1" applyBorder="1" applyAlignment="1">
      <alignment horizontal="center" vertical="top"/>
    </xf>
    <xf numFmtId="0" fontId="5" fillId="2" borderId="6" xfId="0" applyFont="1" applyFill="1" applyBorder="1" applyAlignment="1">
      <alignment horizontal="left" vertical="top"/>
    </xf>
    <xf numFmtId="0" fontId="5" fillId="2" borderId="8" xfId="0" applyFont="1" applyFill="1" applyBorder="1" applyAlignment="1">
      <alignment horizontal="left" vertical="top"/>
    </xf>
    <xf numFmtId="0" fontId="5" fillId="2" borderId="17" xfId="0" applyFont="1" applyFill="1" applyBorder="1" applyAlignment="1">
      <alignment horizontal="left" vertical="top"/>
    </xf>
    <xf numFmtId="0" fontId="5" fillId="2" borderId="1" xfId="0" applyFont="1" applyFill="1" applyBorder="1" applyAlignment="1">
      <alignment horizontal="center" vertical="top"/>
    </xf>
    <xf numFmtId="49" fontId="4" fillId="2" borderId="1" xfId="0" applyNumberFormat="1" applyFont="1" applyFill="1" applyBorder="1" applyAlignment="1">
      <alignment horizontal="center" vertical="center" wrapText="1"/>
    </xf>
    <xf numFmtId="0" fontId="27" fillId="2" borderId="4" xfId="0" applyNumberFormat="1" applyFont="1" applyFill="1" applyBorder="1" applyAlignment="1">
      <alignment horizontal="center"/>
    </xf>
    <xf numFmtId="0" fontId="4" fillId="2" borderId="1" xfId="0" applyFont="1" applyFill="1" applyBorder="1" applyAlignment="1">
      <alignment horizontal="center" vertical="top" wrapText="1"/>
    </xf>
    <xf numFmtId="0" fontId="5" fillId="2" borderId="8" xfId="0" applyFont="1" applyFill="1" applyBorder="1" applyAlignment="1">
      <alignment horizontal="center" vertical="justify"/>
    </xf>
    <xf numFmtId="49" fontId="5" fillId="2" borderId="1" xfId="0" applyNumberFormat="1" applyFont="1" applyFill="1" applyBorder="1" applyAlignment="1">
      <alignment horizontal="left" vertical="top" wrapText="1"/>
    </xf>
    <xf numFmtId="0" fontId="5" fillId="2" borderId="7" xfId="0" applyFont="1" applyFill="1" applyBorder="1" applyAlignment="1">
      <alignment horizontal="center" vertical="top"/>
    </xf>
    <xf numFmtId="0" fontId="5" fillId="2" borderId="5" xfId="0" applyFont="1" applyFill="1" applyBorder="1" applyAlignment="1">
      <alignment horizontal="center" vertical="top"/>
    </xf>
    <xf numFmtId="49" fontId="4" fillId="2" borderId="4" xfId="0" applyNumberFormat="1" applyFont="1" applyFill="1" applyBorder="1" applyAlignment="1">
      <alignment horizontal="center" vertical="center" wrapText="1"/>
    </xf>
    <xf numFmtId="0" fontId="27" fillId="2" borderId="1" xfId="0" applyFont="1" applyFill="1" applyBorder="1" applyAlignment="1">
      <alignment horizontal="center"/>
    </xf>
    <xf numFmtId="49" fontId="27" fillId="2" borderId="4" xfId="0" applyNumberFormat="1" applyFont="1" applyFill="1" applyBorder="1" applyAlignment="1">
      <alignment horizontal="center"/>
    </xf>
    <xf numFmtId="0" fontId="5" fillId="2" borderId="3" xfId="0" applyFont="1" applyFill="1" applyBorder="1"/>
    <xf numFmtId="0" fontId="5" fillId="2" borderId="6" xfId="0" applyFont="1" applyFill="1" applyBorder="1" applyAlignment="1">
      <alignment horizontal="left" vertical="justify"/>
    </xf>
    <xf numFmtId="4" fontId="5" fillId="2" borderId="7" xfId="0" applyNumberFormat="1" applyFont="1" applyFill="1" applyBorder="1" applyAlignment="1">
      <alignment horizontal="right" vertical="top"/>
    </xf>
    <xf numFmtId="4" fontId="4" fillId="2" borderId="1" xfId="0" applyNumberFormat="1" applyFont="1" applyFill="1" applyBorder="1" applyAlignment="1"/>
    <xf numFmtId="0" fontId="4" fillId="2" borderId="1" xfId="0" applyFont="1" applyFill="1" applyBorder="1" applyAlignment="1">
      <alignment horizontal="center"/>
    </xf>
    <xf numFmtId="4" fontId="4" fillId="2" borderId="1" xfId="0" applyNumberFormat="1" applyFont="1" applyFill="1" applyBorder="1"/>
    <xf numFmtId="0" fontId="4" fillId="2" borderId="0" xfId="0" applyFont="1" applyFill="1" applyBorder="1" applyAlignment="1">
      <alignment horizontal="center" vertical="top"/>
    </xf>
    <xf numFmtId="0" fontId="0" fillId="2" borderId="0" xfId="0" applyFont="1" applyFill="1" applyBorder="1" applyAlignment="1">
      <alignment horizontal="center"/>
    </xf>
    <xf numFmtId="0" fontId="0" fillId="2" borderId="0" xfId="0" applyFont="1" applyFill="1" applyAlignment="1">
      <alignment wrapText="1"/>
    </xf>
    <xf numFmtId="0" fontId="0" fillId="2" borderId="0" xfId="0" applyFont="1" applyFill="1" applyAlignment="1">
      <alignment horizontal="right"/>
    </xf>
    <xf numFmtId="4" fontId="0" fillId="2" borderId="0" xfId="0" applyNumberFormat="1" applyFont="1" applyFill="1"/>
    <xf numFmtId="0" fontId="13" fillId="2" borderId="15" xfId="0" applyFont="1" applyFill="1" applyBorder="1" applyAlignment="1">
      <alignment horizontal="center"/>
    </xf>
    <xf numFmtId="4" fontId="14" fillId="2" borderId="11" xfId="0" applyNumberFormat="1" applyFont="1" applyFill="1" applyBorder="1" applyAlignment="1"/>
    <xf numFmtId="0" fontId="14" fillId="2" borderId="11" xfId="0" applyFont="1" applyFill="1" applyBorder="1" applyAlignment="1">
      <alignment horizontal="center"/>
    </xf>
    <xf numFmtId="4" fontId="6" fillId="2" borderId="11" xfId="0" applyNumberFormat="1" applyFont="1" applyFill="1" applyBorder="1"/>
    <xf numFmtId="0" fontId="13" fillId="2" borderId="0" xfId="0" applyFont="1" applyFill="1" applyBorder="1" applyAlignment="1">
      <alignment horizontal="center"/>
    </xf>
    <xf numFmtId="0" fontId="0" fillId="2" borderId="0" xfId="0" applyFont="1" applyFill="1" applyAlignment="1">
      <alignment horizontal="center"/>
    </xf>
    <xf numFmtId="0" fontId="6" fillId="2" borderId="1" xfId="0" applyFont="1" applyFill="1" applyBorder="1" applyAlignment="1">
      <alignment horizontal="center" vertical="top" wrapText="1"/>
    </xf>
    <xf numFmtId="0" fontId="27" fillId="2" borderId="1" xfId="0" applyFont="1" applyFill="1" applyBorder="1" applyAlignment="1">
      <alignment horizontal="center" vertical="top"/>
    </xf>
    <xf numFmtId="0" fontId="27" fillId="2" borderId="1" xfId="0" applyFont="1" applyFill="1" applyBorder="1" applyAlignment="1">
      <alignment horizontal="center" vertical="top" wrapText="1"/>
    </xf>
    <xf numFmtId="4" fontId="2" fillId="2" borderId="1" xfId="0" applyNumberFormat="1" applyFont="1" applyFill="1" applyBorder="1" applyAlignment="1"/>
    <xf numFmtId="4" fontId="0" fillId="2" borderId="1" xfId="0" applyNumberFormat="1" applyFont="1" applyFill="1" applyBorder="1"/>
    <xf numFmtId="0" fontId="0" fillId="2" borderId="0" xfId="0" applyFont="1" applyFill="1" applyBorder="1" applyAlignment="1">
      <alignment vertical="top"/>
    </xf>
    <xf numFmtId="4" fontId="0" fillId="2" borderId="0" xfId="0" applyNumberFormat="1" applyFont="1" applyFill="1" applyBorder="1"/>
    <xf numFmtId="0" fontId="5" fillId="2" borderId="0" xfId="0" applyFont="1" applyFill="1" applyBorder="1" applyAlignment="1">
      <alignment vertical="top"/>
    </xf>
    <xf numFmtId="0" fontId="27" fillId="2" borderId="3" xfId="0" applyFont="1" applyFill="1" applyBorder="1" applyAlignment="1">
      <alignment horizontal="center" vertical="top"/>
    </xf>
    <xf numFmtId="0" fontId="6" fillId="2" borderId="1" xfId="0" applyFont="1" applyFill="1" applyBorder="1" applyAlignment="1">
      <alignment horizontal="center" vertical="center"/>
    </xf>
    <xf numFmtId="4" fontId="10" fillId="2" borderId="11" xfId="0" applyNumberFormat="1" applyFont="1" applyFill="1" applyBorder="1"/>
    <xf numFmtId="0" fontId="6"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2" fillId="2" borderId="9" xfId="0" applyFont="1" applyFill="1" applyBorder="1" applyAlignment="1">
      <alignment horizontal="center" vertical="top" wrapText="1"/>
    </xf>
    <xf numFmtId="4" fontId="2" fillId="2" borderId="3" xfId="0" applyNumberFormat="1" applyFont="1" applyFill="1" applyBorder="1" applyAlignment="1">
      <alignment horizontal="right" vertical="top" wrapText="1"/>
    </xf>
    <xf numFmtId="0" fontId="0" fillId="2" borderId="1" xfId="0" applyFont="1" applyFill="1" applyBorder="1" applyAlignment="1">
      <alignment vertical="top" wrapText="1"/>
    </xf>
    <xf numFmtId="0" fontId="6" fillId="2" borderId="1" xfId="0" applyFont="1" applyFill="1" applyBorder="1" applyAlignment="1">
      <alignment horizontal="center" vertical="center" wrapText="1"/>
    </xf>
    <xf numFmtId="0" fontId="24"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4" xfId="0" applyFont="1" applyFill="1" applyBorder="1" applyAlignment="1">
      <alignment horizontal="center" vertical="center" wrapText="1"/>
    </xf>
    <xf numFmtId="4" fontId="15" fillId="2" borderId="3" xfId="0" applyNumberFormat="1" applyFont="1" applyFill="1" applyBorder="1" applyAlignment="1" applyProtection="1">
      <alignment horizontal="right" vertical="top" wrapText="1"/>
      <protection locked="0"/>
    </xf>
    <xf numFmtId="4" fontId="23" fillId="2" borderId="0" xfId="0" applyNumberFormat="1" applyFont="1" applyFill="1" applyAlignment="1">
      <alignment vertical="top" wrapText="1"/>
    </xf>
    <xf numFmtId="0" fontId="23" fillId="2" borderId="0" xfId="0" applyFont="1" applyFill="1" applyAlignment="1">
      <alignment vertical="top" wrapText="1"/>
    </xf>
    <xf numFmtId="0" fontId="10" fillId="2" borderId="14" xfId="0" applyFont="1" applyFill="1" applyBorder="1" applyAlignment="1">
      <alignment horizontal="center" vertical="top" wrapText="1"/>
    </xf>
    <xf numFmtId="0" fontId="0" fillId="2" borderId="0" xfId="0" applyFill="1"/>
    <xf numFmtId="49" fontId="6" fillId="2" borderId="4" xfId="0" applyNumberFormat="1" applyFont="1" applyFill="1" applyBorder="1" applyAlignment="1">
      <alignment horizontal="center" vertical="center" wrapText="1"/>
    </xf>
    <xf numFmtId="0" fontId="6" fillId="2" borderId="1" xfId="0" applyFont="1" applyFill="1" applyBorder="1" applyAlignment="1">
      <alignment horizontal="left" vertical="top" wrapText="1"/>
    </xf>
    <xf numFmtId="0" fontId="4" fillId="2" borderId="1" xfId="0" applyFont="1" applyFill="1" applyBorder="1" applyAlignment="1">
      <alignment vertical="top" wrapText="1"/>
    </xf>
    <xf numFmtId="0" fontId="2" fillId="2" borderId="1" xfId="0" applyFont="1" applyFill="1" applyBorder="1" applyAlignment="1">
      <alignment horizontal="center" vertical="center" wrapText="1"/>
    </xf>
    <xf numFmtId="0" fontId="5" fillId="2" borderId="4" xfId="0" applyFont="1" applyFill="1" applyBorder="1" applyAlignment="1">
      <alignment vertical="center" textRotation="90"/>
    </xf>
    <xf numFmtId="4" fontId="5" fillId="2" borderId="1" xfId="0" applyNumberFormat="1" applyFont="1" applyFill="1" applyBorder="1" applyAlignment="1">
      <alignment horizontal="center" vertical="center"/>
    </xf>
    <xf numFmtId="4" fontId="5" fillId="2" borderId="1" xfId="0" applyNumberFormat="1" applyFont="1" applyFill="1" applyBorder="1" applyAlignment="1">
      <alignment horizontal="right" vertical="center"/>
    </xf>
    <xf numFmtId="0" fontId="0" fillId="2" borderId="1" xfId="0" applyFill="1" applyBorder="1"/>
    <xf numFmtId="0" fontId="5" fillId="2" borderId="1" xfId="0" applyFont="1" applyFill="1" applyBorder="1" applyAlignment="1">
      <alignment vertical="center" textRotation="90"/>
    </xf>
    <xf numFmtId="4" fontId="2" fillId="2" borderId="1" xfId="0" applyNumberFormat="1" applyFont="1" applyFill="1" applyBorder="1" applyAlignment="1">
      <alignment horizontal="center" vertical="center"/>
    </xf>
    <xf numFmtId="4" fontId="2" fillId="2" borderId="1" xfId="0" applyNumberFormat="1" applyFont="1" applyFill="1" applyBorder="1"/>
    <xf numFmtId="0" fontId="25" fillId="2" borderId="1" xfId="0" applyFont="1" applyFill="1" applyBorder="1"/>
    <xf numFmtId="0" fontId="0" fillId="2" borderId="0" xfId="0" applyFill="1" applyAlignment="1"/>
    <xf numFmtId="4" fontId="0" fillId="2" borderId="0" xfId="0" applyNumberFormat="1" applyFill="1" applyAlignment="1">
      <alignment horizontal="center"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27" fillId="2" borderId="4" xfId="0" applyFont="1" applyFill="1" applyBorder="1" applyAlignment="1">
      <alignment horizontal="center" vertical="center" wrapText="1"/>
    </xf>
    <xf numFmtId="0" fontId="27" fillId="2" borderId="4" xfId="0" applyFont="1" applyFill="1" applyBorder="1" applyAlignment="1">
      <alignment horizontal="center" vertical="top"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top" wrapText="1"/>
    </xf>
    <xf numFmtId="49" fontId="5" fillId="2" borderId="0" xfId="0" applyNumberFormat="1" applyFont="1" applyFill="1" applyBorder="1" applyAlignment="1">
      <alignment vertical="top" wrapText="1"/>
    </xf>
    <xf numFmtId="0" fontId="5" fillId="2" borderId="6" xfId="0" applyFont="1" applyFill="1" applyBorder="1" applyAlignment="1">
      <alignment horizontal="center" vertical="top" wrapText="1"/>
    </xf>
    <xf numFmtId="22" fontId="5" fillId="2" borderId="4" xfId="0" applyNumberFormat="1" applyFont="1" applyFill="1" applyBorder="1" applyAlignment="1">
      <alignment horizontal="center" vertical="center" wrapText="1"/>
    </xf>
    <xf numFmtId="49" fontId="5" fillId="2" borderId="12" xfId="0" applyNumberFormat="1" applyFont="1" applyFill="1" applyBorder="1" applyAlignment="1">
      <alignment vertical="top" wrapText="1"/>
    </xf>
    <xf numFmtId="49" fontId="5" fillId="2" borderId="2" xfId="0" applyNumberFormat="1" applyFont="1" applyFill="1" applyBorder="1" applyAlignment="1">
      <alignment vertical="top" wrapText="1"/>
    </xf>
    <xf numFmtId="0" fontId="5" fillId="2" borderId="3" xfId="0" applyFont="1" applyFill="1" applyBorder="1" applyAlignment="1">
      <alignment horizontal="left" vertical="top" wrapText="1"/>
    </xf>
    <xf numFmtId="49" fontId="5" fillId="2" borderId="22" xfId="0" applyNumberFormat="1" applyFont="1" applyFill="1" applyBorder="1" applyAlignment="1">
      <alignment vertical="top" wrapText="1"/>
    </xf>
    <xf numFmtId="14" fontId="5" fillId="2" borderId="1" xfId="0" applyNumberFormat="1" applyFont="1" applyFill="1" applyBorder="1"/>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0" fillId="2" borderId="0" xfId="0" applyFill="1" applyAlignment="1">
      <alignment vertical="center"/>
    </xf>
    <xf numFmtId="4" fontId="5" fillId="2" borderId="22" xfId="0" applyNumberFormat="1" applyFont="1" applyFill="1" applyBorder="1" applyAlignment="1">
      <alignment horizontal="center" vertical="center" textRotation="90" wrapText="1"/>
    </xf>
    <xf numFmtId="4" fontId="6" fillId="2" borderId="1" xfId="0" applyNumberFormat="1" applyFont="1" applyFill="1" applyBorder="1" applyAlignment="1">
      <alignment horizontal="center"/>
    </xf>
    <xf numFmtId="0" fontId="0" fillId="2" borderId="1" xfId="0" applyFill="1" applyBorder="1" applyAlignment="1">
      <alignment horizontal="left" vertical="top"/>
    </xf>
    <xf numFmtId="0" fontId="0" fillId="2" borderId="2" xfId="0" applyFill="1" applyBorder="1"/>
    <xf numFmtId="0" fontId="0" fillId="2" borderId="0" xfId="0" applyFill="1" applyAlignment="1">
      <alignment horizontal="center" vertical="top"/>
    </xf>
    <xf numFmtId="0" fontId="0" fillId="2" borderId="0" xfId="0" applyFill="1" applyAlignment="1">
      <alignment horizontal="center"/>
    </xf>
    <xf numFmtId="0" fontId="0" fillId="2" borderId="0" xfId="0" applyFill="1" applyAlignment="1">
      <alignment horizontal="left" vertical="top"/>
    </xf>
    <xf numFmtId="0" fontId="0" fillId="2" borderId="0" xfId="0" applyFont="1" applyFill="1" applyAlignment="1">
      <alignment horizontal="center" vertical="center"/>
    </xf>
    <xf numFmtId="0" fontId="6" fillId="2" borderId="1" xfId="0" applyFont="1" applyFill="1" applyBorder="1" applyAlignment="1">
      <alignment horizontal="center" vertical="top" textRotation="90" wrapText="1"/>
    </xf>
    <xf numFmtId="0" fontId="6" fillId="2" borderId="1" xfId="0" applyFont="1" applyFill="1" applyBorder="1" applyAlignment="1">
      <alignment vertical="top" wrapText="1"/>
    </xf>
    <xf numFmtId="0" fontId="2" fillId="2" borderId="4" xfId="0" applyFont="1" applyFill="1" applyBorder="1" applyAlignment="1">
      <alignment horizontal="center" vertical="top" textRotation="90" wrapText="1"/>
    </xf>
    <xf numFmtId="49" fontId="3"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textRotation="90" wrapText="1"/>
    </xf>
    <xf numFmtId="0" fontId="7" fillId="2" borderId="4" xfId="0" applyFont="1" applyFill="1" applyBorder="1" applyAlignment="1">
      <alignment horizontal="center" vertical="top" textRotation="90" wrapText="1"/>
    </xf>
    <xf numFmtId="0" fontId="12" fillId="2" borderId="1" xfId="0" applyFont="1" applyFill="1" applyBorder="1" applyAlignment="1">
      <alignment horizontal="center" vertical="top" wrapText="1"/>
    </xf>
    <xf numFmtId="0" fontId="6" fillId="2" borderId="1" xfId="0" applyFont="1" applyFill="1" applyBorder="1" applyAlignment="1">
      <alignment horizontal="center"/>
    </xf>
    <xf numFmtId="0" fontId="0" fillId="2" borderId="1" xfId="0" applyFill="1" applyBorder="1" applyAlignment="1"/>
    <xf numFmtId="0" fontId="0" fillId="2" borderId="1" xfId="0" applyFill="1" applyBorder="1" applyAlignment="1">
      <alignment textRotation="90"/>
    </xf>
    <xf numFmtId="0" fontId="0" fillId="2" borderId="0" xfId="0" applyFill="1" applyAlignment="1">
      <alignment textRotation="90"/>
    </xf>
    <xf numFmtId="4" fontId="10" fillId="2" borderId="14" xfId="0" applyNumberFormat="1" applyFont="1" applyFill="1" applyBorder="1" applyAlignment="1"/>
    <xf numFmtId="4" fontId="10" fillId="2" borderId="15" xfId="0" applyNumberFormat="1" applyFont="1" applyFill="1" applyBorder="1" applyAlignment="1"/>
    <xf numFmtId="49" fontId="22"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center" vertical="center"/>
    </xf>
    <xf numFmtId="0" fontId="27" fillId="2" borderId="1" xfId="0" applyNumberFormat="1" applyFont="1" applyFill="1" applyBorder="1" applyAlignment="1">
      <alignment horizontal="center" vertical="center" wrapText="1"/>
    </xf>
    <xf numFmtId="0" fontId="28" fillId="2" borderId="1" xfId="0" applyNumberFormat="1" applyFont="1" applyFill="1" applyBorder="1" applyAlignment="1">
      <alignment horizontal="center" vertical="center" wrapText="1"/>
    </xf>
    <xf numFmtId="0" fontId="27" fillId="2" borderId="1" xfId="0" applyNumberFormat="1" applyFont="1" applyFill="1" applyBorder="1" applyAlignment="1">
      <alignment horizontal="center" vertical="top" wrapText="1"/>
    </xf>
    <xf numFmtId="0" fontId="5" fillId="2" borderId="1" xfId="0" applyFont="1" applyFill="1" applyBorder="1" applyAlignment="1">
      <alignment horizontal="right" vertical="top"/>
    </xf>
    <xf numFmtId="14" fontId="5" fillId="2" borderId="1" xfId="0" applyNumberFormat="1" applyFont="1" applyFill="1" applyBorder="1" applyAlignment="1">
      <alignment horizontal="center" vertical="top"/>
    </xf>
    <xf numFmtId="49" fontId="5" fillId="2" borderId="0" xfId="0" applyNumberFormat="1" applyFont="1" applyFill="1" applyBorder="1" applyAlignment="1">
      <alignment wrapText="1"/>
    </xf>
    <xf numFmtId="0" fontId="5" fillId="2" borderId="1" xfId="0" applyFont="1" applyFill="1" applyBorder="1" applyAlignment="1">
      <alignment wrapText="1"/>
    </xf>
    <xf numFmtId="4" fontId="4" fillId="2" borderId="1" xfId="0" applyNumberFormat="1" applyFont="1" applyFill="1" applyBorder="1" applyAlignment="1">
      <alignment horizontal="left"/>
    </xf>
    <xf numFmtId="4" fontId="4" fillId="2" borderId="1" xfId="0" applyNumberFormat="1" applyFont="1" applyFill="1" applyBorder="1" applyAlignment="1">
      <alignment horizontal="center" vertical="top"/>
    </xf>
    <xf numFmtId="0" fontId="23" fillId="2" borderId="0" xfId="0" applyFont="1" applyFill="1" applyBorder="1"/>
    <xf numFmtId="0" fontId="0" fillId="2" borderId="0" xfId="0" applyFont="1" applyFill="1" applyBorder="1" applyAlignment="1">
      <alignment wrapText="1"/>
    </xf>
    <xf numFmtId="4" fontId="0" fillId="2" borderId="0" xfId="0" applyNumberFormat="1" applyFont="1" applyFill="1" applyBorder="1" applyAlignment="1">
      <alignment horizontal="right"/>
    </xf>
    <xf numFmtId="0" fontId="0" fillId="2" borderId="0" xfId="0" applyFont="1" applyFill="1" applyBorder="1" applyAlignment="1">
      <alignment horizontal="left"/>
    </xf>
    <xf numFmtId="4" fontId="23" fillId="2" borderId="0" xfId="0" applyNumberFormat="1" applyFont="1" applyFill="1" applyBorder="1"/>
    <xf numFmtId="4" fontId="7" fillId="0" borderId="0" xfId="0" applyNumberFormat="1" applyFont="1" applyFill="1" applyBorder="1" applyAlignment="1">
      <alignment horizontal="right" vertical="top" wrapText="1"/>
    </xf>
    <xf numFmtId="14" fontId="5" fillId="2" borderId="1" xfId="0" applyNumberFormat="1"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21" fillId="2" borderId="4" xfId="0" applyFont="1" applyFill="1" applyBorder="1" applyAlignment="1">
      <alignment vertical="top"/>
    </xf>
    <xf numFmtId="0" fontId="5" fillId="2" borderId="18" xfId="0" applyFont="1" applyFill="1" applyBorder="1" applyAlignment="1">
      <alignment horizontal="center" vertical="top"/>
    </xf>
    <xf numFmtId="0" fontId="5" fillId="2" borderId="9" xfId="0" applyFont="1" applyFill="1" applyBorder="1" applyAlignment="1">
      <alignment horizontal="center" vertical="top"/>
    </xf>
    <xf numFmtId="0" fontId="5" fillId="2" borderId="1" xfId="0" applyFont="1" applyFill="1" applyBorder="1" applyAlignment="1">
      <alignment horizontal="center" vertical="top" wrapText="1"/>
    </xf>
    <xf numFmtId="0" fontId="5" fillId="2" borderId="8" xfId="0" applyFont="1" applyFill="1" applyBorder="1" applyAlignment="1">
      <alignment horizontal="center" vertical="top"/>
    </xf>
    <xf numFmtId="0" fontId="5" fillId="2" borderId="17" xfId="0" applyFont="1" applyFill="1" applyBorder="1" applyAlignment="1">
      <alignment horizontal="center" vertical="top"/>
    </xf>
    <xf numFmtId="0" fontId="5" fillId="2" borderId="10" xfId="0" applyFont="1" applyFill="1" applyBorder="1" applyAlignment="1">
      <alignment horizontal="center" vertical="top"/>
    </xf>
    <xf numFmtId="4" fontId="4" fillId="0" borderId="16" xfId="0" applyNumberFormat="1" applyFont="1" applyBorder="1"/>
    <xf numFmtId="0" fontId="0" fillId="0" borderId="16" xfId="0" applyFont="1" applyBorder="1"/>
    <xf numFmtId="0" fontId="5" fillId="2" borderId="16" xfId="0" applyFont="1" applyFill="1" applyBorder="1" applyAlignment="1">
      <alignment horizontal="left" vertical="top" wrapText="1"/>
    </xf>
    <xf numFmtId="49" fontId="7" fillId="2" borderId="5" xfId="0" applyNumberFormat="1" applyFont="1" applyFill="1" applyBorder="1" applyAlignment="1">
      <alignment horizontal="center" vertical="top" wrapText="1"/>
    </xf>
    <xf numFmtId="4" fontId="3" fillId="2" borderId="9" xfId="0" applyNumberFormat="1" applyFont="1" applyFill="1" applyBorder="1" applyAlignment="1">
      <alignment horizontal="center" vertical="center" textRotation="90" wrapText="1"/>
    </xf>
    <xf numFmtId="4" fontId="16" fillId="2" borderId="3" xfId="0" applyNumberFormat="1" applyFont="1" applyFill="1" applyBorder="1" applyAlignment="1">
      <alignment horizontal="right" vertical="center"/>
    </xf>
    <xf numFmtId="0" fontId="5" fillId="2" borderId="16" xfId="0" applyFont="1" applyFill="1" applyBorder="1"/>
    <xf numFmtId="0" fontId="5" fillId="2" borderId="0" xfId="0" applyFont="1" applyFill="1" applyAlignment="1">
      <alignment horizontal="right" vertical="top"/>
    </xf>
    <xf numFmtId="14" fontId="5" fillId="2" borderId="0" xfId="0" applyNumberFormat="1" applyFont="1" applyFill="1" applyAlignment="1">
      <alignment horizontal="right" vertical="top"/>
    </xf>
    <xf numFmtId="0" fontId="5" fillId="2" borderId="1" xfId="0" applyFont="1" applyFill="1" applyBorder="1" applyAlignment="1">
      <alignment horizontal="right" vertical="top" wrapText="1"/>
    </xf>
    <xf numFmtId="14" fontId="5" fillId="2" borderId="1" xfId="0" applyNumberFormat="1" applyFont="1" applyFill="1" applyBorder="1" applyAlignment="1">
      <alignment vertical="top" wrapText="1"/>
    </xf>
    <xf numFmtId="0" fontId="5" fillId="2" borderId="5" xfId="0" applyFont="1" applyFill="1" applyBorder="1" applyAlignment="1">
      <alignment vertical="top" wrapText="1"/>
    </xf>
    <xf numFmtId="14" fontId="5" fillId="2" borderId="1" xfId="0" applyNumberFormat="1" applyFont="1" applyFill="1" applyBorder="1" applyAlignment="1">
      <alignment horizontal="center" vertical="top" wrapText="1"/>
    </xf>
    <xf numFmtId="0" fontId="3" fillId="2" borderId="1" xfId="0" applyNumberFormat="1" applyFont="1" applyFill="1" applyBorder="1" applyAlignment="1">
      <alignment horizontal="center" vertical="center" wrapText="1"/>
    </xf>
    <xf numFmtId="0" fontId="5" fillId="2" borderId="5" xfId="0" applyFont="1" applyFill="1" applyBorder="1" applyAlignment="1">
      <alignment horizontal="left" vertical="justify"/>
    </xf>
    <xf numFmtId="4" fontId="3" fillId="2" borderId="1" xfId="0" applyNumberFormat="1" applyFont="1" applyFill="1" applyBorder="1" applyAlignment="1">
      <alignment horizontal="center" vertical="center"/>
    </xf>
    <xf numFmtId="0" fontId="7" fillId="2" borderId="1" xfId="0" applyFont="1" applyFill="1" applyBorder="1" applyAlignment="1">
      <alignment horizontal="center" vertical="center" textRotation="90"/>
    </xf>
    <xf numFmtId="0" fontId="5" fillId="2" borderId="1" xfId="0" applyFont="1" applyFill="1" applyBorder="1" applyAlignment="1">
      <alignment horizontal="center" vertical="top" wrapText="1"/>
    </xf>
    <xf numFmtId="0" fontId="5" fillId="2" borderId="6" xfId="0" applyFont="1" applyFill="1" applyBorder="1" applyAlignment="1">
      <alignment horizontal="left" vertical="top"/>
    </xf>
    <xf numFmtId="0" fontId="6"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0" fillId="0" borderId="12" xfId="0" applyFont="1" applyBorder="1"/>
    <xf numFmtId="0" fontId="0" fillId="0" borderId="9" xfId="0" applyFont="1" applyBorder="1"/>
    <xf numFmtId="0" fontId="4"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2" fillId="2" borderId="9" xfId="0" applyFont="1" applyFill="1" applyBorder="1" applyAlignment="1">
      <alignment horizontal="center" vertical="top" wrapText="1"/>
    </xf>
    <xf numFmtId="4" fontId="4" fillId="0" borderId="16" xfId="0" applyNumberFormat="1" applyFont="1" applyBorder="1" applyAlignment="1">
      <alignment horizontal="center" vertical="center"/>
    </xf>
    <xf numFmtId="0" fontId="12" fillId="2" borderId="3" xfId="0" applyNumberFormat="1" applyFont="1" applyFill="1" applyBorder="1" applyAlignment="1">
      <alignment horizontal="center" vertical="center" wrapText="1"/>
    </xf>
    <xf numFmtId="0" fontId="8" fillId="2" borderId="1" xfId="0" applyFont="1" applyFill="1" applyBorder="1" applyAlignment="1">
      <alignment horizontal="center" vertical="top"/>
    </xf>
    <xf numFmtId="49" fontId="27" fillId="2" borderId="1" xfId="0" applyNumberFormat="1" applyFont="1" applyFill="1" applyBorder="1" applyAlignment="1">
      <alignment horizontal="center" vertical="top"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top" wrapText="1"/>
    </xf>
    <xf numFmtId="0" fontId="5" fillId="2" borderId="1" xfId="0" applyFont="1" applyFill="1" applyBorder="1" applyAlignment="1">
      <alignment horizontal="center" vertical="top" wrapText="1"/>
    </xf>
    <xf numFmtId="0" fontId="12" fillId="2" borderId="4" xfId="0" applyFont="1" applyFill="1" applyBorder="1" applyAlignment="1">
      <alignment horizontal="center" vertical="center" wrapText="1"/>
    </xf>
    <xf numFmtId="4" fontId="5" fillId="2" borderId="4" xfId="0" applyNumberFormat="1" applyFont="1" applyFill="1" applyBorder="1" applyAlignment="1">
      <alignment horizontal="center" vertical="center" textRotation="90" wrapText="1"/>
    </xf>
    <xf numFmtId="49" fontId="5" fillId="2" borderId="0" xfId="0" applyNumberFormat="1" applyFont="1" applyFill="1" applyBorder="1" applyAlignment="1">
      <alignment horizontal="center" vertical="top"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textRotation="90" wrapText="1"/>
    </xf>
    <xf numFmtId="0" fontId="5" fillId="2" borderId="4" xfId="0" applyFont="1" applyFill="1" applyBorder="1" applyAlignment="1">
      <alignment horizontal="center" vertical="center" textRotation="90" wrapText="1"/>
    </xf>
    <xf numFmtId="0" fontId="29"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1" fillId="2" borderId="7" xfId="0" applyFont="1" applyFill="1" applyBorder="1" applyAlignment="1">
      <alignment horizontal="center" vertical="center" wrapText="1"/>
    </xf>
    <xf numFmtId="0" fontId="5" fillId="2" borderId="8" xfId="0" applyFont="1" applyFill="1" applyBorder="1" applyAlignment="1">
      <alignment vertical="top" wrapText="1"/>
    </xf>
    <xf numFmtId="14" fontId="5" fillId="2" borderId="0" xfId="0" applyNumberFormat="1" applyFont="1" applyFill="1" applyAlignment="1">
      <alignment horizontal="center" vertical="center"/>
    </xf>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2" fontId="7" fillId="2" borderId="4"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2" fontId="5" fillId="0" borderId="1" xfId="0" applyNumberFormat="1" applyFont="1" applyBorder="1" applyAlignment="1">
      <alignment horizontal="center" vertical="center"/>
    </xf>
    <xf numFmtId="0" fontId="5" fillId="2" borderId="17" xfId="0" applyFont="1" applyFill="1" applyBorder="1" applyAlignment="1">
      <alignment horizontal="center" vertical="top"/>
    </xf>
    <xf numFmtId="0" fontId="5" fillId="2" borderId="18" xfId="0" applyFont="1" applyFill="1" applyBorder="1" applyAlignment="1">
      <alignment horizontal="center" vertical="top"/>
    </xf>
    <xf numFmtId="0" fontId="5" fillId="2" borderId="1" xfId="0" applyFont="1" applyFill="1" applyBorder="1" applyAlignment="1">
      <alignment horizontal="center" vertical="top" wrapText="1"/>
    </xf>
    <xf numFmtId="4" fontId="5" fillId="2" borderId="6" xfId="0" applyNumberFormat="1" applyFont="1" applyFill="1" applyBorder="1" applyAlignment="1">
      <alignment vertical="top"/>
    </xf>
    <xf numFmtId="4" fontId="4" fillId="2" borderId="16" xfId="0" applyNumberFormat="1" applyFont="1" applyFill="1" applyBorder="1"/>
    <xf numFmtId="4" fontId="0" fillId="2" borderId="22" xfId="0" applyNumberFormat="1" applyFont="1" applyFill="1" applyBorder="1"/>
    <xf numFmtId="0" fontId="26" fillId="2" borderId="0" xfId="0" applyFont="1" applyFill="1" applyAlignment="1"/>
    <xf numFmtId="0" fontId="4" fillId="2" borderId="1" xfId="0" applyFont="1" applyFill="1" applyBorder="1" applyAlignment="1">
      <alignment horizontal="left" vertical="top" wrapText="1"/>
    </xf>
    <xf numFmtId="4" fontId="5" fillId="2" borderId="4" xfId="0" applyNumberFormat="1" applyFont="1" applyFill="1" applyBorder="1" applyAlignment="1">
      <alignment horizontal="center" vertical="center" textRotation="90" wrapText="1"/>
    </xf>
    <xf numFmtId="0" fontId="5" fillId="2" borderId="4" xfId="0" applyFont="1" applyFill="1" applyBorder="1" applyAlignment="1">
      <alignment horizontal="center" vertical="center" textRotation="90" wrapText="1"/>
    </xf>
    <xf numFmtId="0" fontId="6" fillId="2" borderId="1"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16"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wrapText="1"/>
    </xf>
    <xf numFmtId="4" fontId="5" fillId="2" borderId="3" xfId="0" applyNumberFormat="1" applyFont="1" applyFill="1" applyBorder="1" applyAlignment="1">
      <alignment horizontal="center" vertical="center" textRotation="90" wrapText="1"/>
    </xf>
    <xf numFmtId="49" fontId="5" fillId="2" borderId="0" xfId="0" applyNumberFormat="1" applyFont="1" applyFill="1" applyBorder="1" applyAlignment="1">
      <alignment horizontal="center" vertical="top" wrapText="1"/>
    </xf>
    <xf numFmtId="0" fontId="5" fillId="2" borderId="17"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7" xfId="0" applyFont="1" applyFill="1" applyBorder="1" applyAlignment="1">
      <alignment vertical="top" wrapText="1"/>
    </xf>
    <xf numFmtId="4" fontId="30" fillId="2" borderId="14" xfId="0" applyNumberFormat="1" applyFont="1" applyFill="1" applyBorder="1" applyAlignment="1"/>
    <xf numFmtId="4" fontId="5" fillId="2" borderId="4"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6" fillId="2" borderId="1" xfId="0" applyFont="1" applyFill="1" applyBorder="1"/>
    <xf numFmtId="4" fontId="5" fillId="2" borderId="3" xfId="0" applyNumberFormat="1" applyFont="1" applyFill="1" applyBorder="1" applyAlignment="1">
      <alignment horizontal="center" vertical="center" wrapText="1"/>
    </xf>
    <xf numFmtId="0" fontId="7" fillId="2" borderId="1"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5" fillId="2" borderId="7"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6" xfId="0" applyFont="1" applyFill="1" applyBorder="1" applyAlignment="1">
      <alignment horizontal="center" wrapText="1"/>
    </xf>
    <xf numFmtId="0" fontId="5" fillId="2" borderId="5" xfId="0" applyFont="1" applyFill="1" applyBorder="1" applyAlignment="1">
      <alignment horizontal="center" wrapText="1"/>
    </xf>
    <xf numFmtId="0" fontId="5" fillId="2" borderId="1" xfId="0" applyFont="1" applyFill="1" applyBorder="1" applyAlignment="1">
      <alignment horizontal="center" wrapText="1"/>
    </xf>
    <xf numFmtId="0" fontId="7" fillId="2" borderId="1" xfId="0" applyFont="1" applyFill="1" applyBorder="1" applyAlignment="1">
      <alignment vertical="top" wrapText="1"/>
    </xf>
    <xf numFmtId="0" fontId="7"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2" fillId="2" borderId="8" xfId="0" applyFont="1" applyFill="1" applyBorder="1" applyAlignment="1">
      <alignment horizontal="center" vertical="top" wrapText="1"/>
    </xf>
    <xf numFmtId="0" fontId="7" fillId="2" borderId="0" xfId="0" applyFont="1" applyFill="1" applyBorder="1" applyAlignment="1">
      <alignment vertical="top"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 xfId="0" applyFont="1" applyFill="1" applyBorder="1" applyAlignment="1">
      <alignment horizontal="center" vertical="center" wrapText="1"/>
    </xf>
    <xf numFmtId="4" fontId="10" fillId="2" borderId="0" xfId="0" applyNumberFormat="1" applyFont="1" applyFill="1" applyBorder="1" applyAlignment="1"/>
    <xf numFmtId="4" fontId="30" fillId="2" borderId="0" xfId="0" applyNumberFormat="1" applyFont="1" applyFill="1" applyBorder="1" applyAlignment="1"/>
    <xf numFmtId="4" fontId="10" fillId="2" borderId="24" xfId="0" applyNumberFormat="1" applyFont="1" applyFill="1" applyBorder="1" applyAlignment="1"/>
    <xf numFmtId="4" fontId="10" fillId="2" borderId="1" xfId="0" applyNumberFormat="1" applyFont="1" applyFill="1" applyBorder="1" applyAlignment="1">
      <alignment horizontal="right"/>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2" borderId="4" xfId="0" applyFont="1" applyFill="1" applyBorder="1" applyAlignment="1">
      <alignment horizontal="center" vertical="top"/>
    </xf>
    <xf numFmtId="0" fontId="4" fillId="2" borderId="16" xfId="0" applyFont="1" applyFill="1" applyBorder="1" applyAlignment="1">
      <alignment horizontal="center" vertical="top"/>
    </xf>
    <xf numFmtId="0" fontId="5" fillId="2" borderId="8" xfId="0" applyFont="1" applyFill="1" applyBorder="1" applyAlignment="1">
      <alignment horizontal="center" vertical="top"/>
    </xf>
    <xf numFmtId="0" fontId="5" fillId="2" borderId="17" xfId="0" applyFont="1" applyFill="1" applyBorder="1" applyAlignment="1">
      <alignment horizontal="center" vertical="top"/>
    </xf>
    <xf numFmtId="0" fontId="4" fillId="2" borderId="1" xfId="0" applyFont="1" applyFill="1" applyBorder="1" applyAlignment="1">
      <alignment horizontal="center" vertical="top" wrapText="1"/>
    </xf>
    <xf numFmtId="49" fontId="9" fillId="2" borderId="1" xfId="0" applyNumberFormat="1"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16" xfId="0" applyFont="1" applyFill="1" applyBorder="1" applyAlignment="1">
      <alignment horizontal="center" vertical="top" wrapText="1"/>
    </xf>
    <xf numFmtId="0" fontId="5" fillId="2" borderId="3" xfId="0" applyFont="1" applyFill="1" applyBorder="1" applyAlignment="1">
      <alignment horizontal="center" vertical="top" wrapText="1"/>
    </xf>
    <xf numFmtId="0" fontId="4" fillId="2" borderId="3" xfId="0" applyFont="1" applyFill="1" applyBorder="1" applyAlignment="1">
      <alignment horizontal="center" vertical="top"/>
    </xf>
    <xf numFmtId="49" fontId="4" fillId="2" borderId="1" xfId="0" applyNumberFormat="1" applyFont="1" applyFill="1" applyBorder="1" applyAlignment="1">
      <alignment horizontal="center" vertical="top" wrapText="1"/>
    </xf>
    <xf numFmtId="0" fontId="5" fillId="2" borderId="10" xfId="0" applyFont="1" applyFill="1" applyBorder="1" applyAlignment="1">
      <alignment horizontal="center" vertical="top"/>
    </xf>
    <xf numFmtId="0" fontId="27" fillId="2" borderId="8" xfId="0" applyNumberFormat="1" applyFont="1" applyFill="1" applyBorder="1" applyAlignment="1">
      <alignment horizontal="center" vertical="center" wrapText="1"/>
    </xf>
    <xf numFmtId="49" fontId="27" fillId="2" borderId="5" xfId="0" applyNumberFormat="1" applyFont="1" applyFill="1" applyBorder="1" applyAlignment="1">
      <alignment horizontal="center" vertical="center" wrapText="1"/>
    </xf>
    <xf numFmtId="0" fontId="5" fillId="2" borderId="6" xfId="0" applyFont="1" applyFill="1" applyBorder="1" applyAlignment="1">
      <alignment horizontal="center" vertical="top"/>
    </xf>
    <xf numFmtId="0" fontId="5" fillId="2" borderId="18" xfId="0" applyFont="1" applyFill="1" applyBorder="1" applyAlignment="1">
      <alignment horizontal="center" vertical="top"/>
    </xf>
    <xf numFmtId="0" fontId="5" fillId="2" borderId="9" xfId="0" applyFont="1" applyFill="1" applyBorder="1" applyAlignment="1">
      <alignment horizontal="center" vertical="top"/>
    </xf>
    <xf numFmtId="0" fontId="12" fillId="2" borderId="1" xfId="0" applyFont="1" applyFill="1" applyBorder="1" applyAlignment="1">
      <alignment horizontal="center"/>
    </xf>
    <xf numFmtId="0" fontId="5"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5" fillId="2" borderId="7" xfId="0" applyFont="1" applyFill="1" applyBorder="1" applyAlignment="1">
      <alignment horizontal="center" vertical="top"/>
    </xf>
    <xf numFmtId="49" fontId="4" fillId="2" borderId="1" xfId="0" applyNumberFormat="1" applyFont="1" applyFill="1" applyBorder="1" applyAlignment="1">
      <alignment horizontal="center" vertical="center" wrapText="1"/>
    </xf>
    <xf numFmtId="49" fontId="4" fillId="2" borderId="4"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wrapText="1"/>
    </xf>
    <xf numFmtId="0" fontId="5" fillId="2" borderId="18" xfId="0" applyFont="1" applyFill="1" applyBorder="1" applyAlignment="1">
      <alignment horizontal="left" vertical="top"/>
    </xf>
    <xf numFmtId="0" fontId="5" fillId="2" borderId="9" xfId="0" applyFont="1" applyFill="1" applyBorder="1" applyAlignment="1">
      <alignment horizontal="left" vertical="top"/>
    </xf>
    <xf numFmtId="0" fontId="5" fillId="2" borderId="7" xfId="0" applyFont="1" applyFill="1" applyBorder="1" applyAlignment="1">
      <alignment horizontal="center" vertical="top" wrapText="1"/>
    </xf>
    <xf numFmtId="0" fontId="5" fillId="2" borderId="6" xfId="0" applyFont="1" applyFill="1" applyBorder="1" applyAlignment="1">
      <alignment horizontal="left" vertical="top"/>
    </xf>
    <xf numFmtId="0" fontId="5" fillId="2" borderId="10" xfId="0" applyFont="1" applyFill="1" applyBorder="1" applyAlignment="1">
      <alignment horizontal="center" vertical="top" wrapText="1"/>
    </xf>
    <xf numFmtId="0" fontId="5" fillId="2" borderId="8" xfId="0" applyFont="1" applyFill="1" applyBorder="1" applyAlignment="1">
      <alignment horizontal="left" vertical="top"/>
    </xf>
    <xf numFmtId="0" fontId="5" fillId="2" borderId="17" xfId="0" applyFont="1" applyFill="1" applyBorder="1" applyAlignment="1">
      <alignment horizontal="left" vertical="top"/>
    </xf>
    <xf numFmtId="0" fontId="5" fillId="2" borderId="10" xfId="0" applyFont="1" applyFill="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5" fillId="2" borderId="3" xfId="0" applyFont="1" applyFill="1" applyBorder="1" applyAlignment="1">
      <alignment horizontal="center" vertical="top"/>
    </xf>
    <xf numFmtId="0" fontId="5" fillId="2" borderId="1" xfId="0" applyFont="1" applyFill="1" applyBorder="1" applyAlignment="1">
      <alignment horizontal="center" vertical="top"/>
    </xf>
    <xf numFmtId="0" fontId="5" fillId="2" borderId="4" xfId="0" applyFont="1" applyFill="1" applyBorder="1" applyAlignment="1">
      <alignment horizontal="center" vertical="top"/>
    </xf>
    <xf numFmtId="0" fontId="5" fillId="2" borderId="2" xfId="0" applyFont="1" applyFill="1" applyBorder="1" applyAlignment="1">
      <alignment horizontal="center" vertical="top" wrapText="1"/>
    </xf>
    <xf numFmtId="0" fontId="27" fillId="2" borderId="4" xfId="0" applyNumberFormat="1" applyFont="1" applyFill="1" applyBorder="1" applyAlignment="1">
      <alignment horizontal="center"/>
    </xf>
    <xf numFmtId="2" fontId="4"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wrapText="1"/>
    </xf>
    <xf numFmtId="0" fontId="5" fillId="2" borderId="8" xfId="0" applyFont="1" applyFill="1" applyBorder="1" applyAlignment="1">
      <alignment horizontal="center" vertical="top" wrapText="1"/>
    </xf>
    <xf numFmtId="0" fontId="5" fillId="2" borderId="17" xfId="0" applyFont="1" applyFill="1" applyBorder="1" applyAlignment="1">
      <alignment horizontal="center" vertical="top" wrapText="1"/>
    </xf>
    <xf numFmtId="0" fontId="12" fillId="2" borderId="16" xfId="0" applyFont="1" applyFill="1" applyBorder="1" applyAlignment="1">
      <alignment horizontal="center"/>
    </xf>
    <xf numFmtId="0" fontId="5" fillId="2" borderId="0" xfId="0" applyFont="1" applyFill="1" applyBorder="1" applyAlignment="1">
      <alignment horizontal="center" vertical="top"/>
    </xf>
    <xf numFmtId="0" fontId="27" fillId="2" borderId="8" xfId="0" applyNumberFormat="1" applyFont="1" applyFill="1" applyBorder="1" applyAlignment="1">
      <alignment horizontal="center"/>
    </xf>
    <xf numFmtId="0" fontId="27" fillId="2" borderId="6" xfId="0" applyNumberFormat="1" applyFont="1" applyFill="1" applyBorder="1" applyAlignment="1">
      <alignment horizontal="center"/>
    </xf>
    <xf numFmtId="49" fontId="4" fillId="2" borderId="1" xfId="0" applyNumberFormat="1" applyFont="1" applyFill="1" applyBorder="1" applyAlignment="1">
      <alignment horizontal="left" vertical="top" wrapText="1"/>
    </xf>
    <xf numFmtId="49" fontId="4" fillId="2" borderId="7"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0" fontId="10" fillId="2" borderId="19" xfId="0" applyFont="1" applyFill="1" applyBorder="1" applyAlignment="1">
      <alignment horizontal="center"/>
    </xf>
    <xf numFmtId="0" fontId="10" fillId="2" borderId="20" xfId="0" applyFont="1" applyFill="1" applyBorder="1" applyAlignment="1">
      <alignment horizontal="center"/>
    </xf>
    <xf numFmtId="0" fontId="10" fillId="2" borderId="21" xfId="0" applyFont="1" applyFill="1" applyBorder="1" applyAlignment="1">
      <alignment horizontal="center"/>
    </xf>
    <xf numFmtId="0" fontId="4" fillId="0" borderId="1"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9" fillId="0" borderId="1" xfId="0" applyFont="1" applyFill="1" applyBorder="1" applyAlignment="1">
      <alignment horizontal="center" vertical="top" wrapText="1"/>
    </xf>
    <xf numFmtId="0" fontId="6" fillId="0" borderId="4" xfId="0" applyFont="1" applyBorder="1" applyAlignment="1">
      <alignment horizontal="center" vertical="top"/>
    </xf>
    <xf numFmtId="0" fontId="6" fillId="0" borderId="3" xfId="0" applyFont="1" applyBorder="1" applyAlignment="1">
      <alignment horizontal="center" vertical="top"/>
    </xf>
    <xf numFmtId="0" fontId="2" fillId="0" borderId="1" xfId="0" applyFont="1" applyBorder="1" applyAlignment="1">
      <alignment horizontal="center"/>
    </xf>
    <xf numFmtId="0" fontId="6" fillId="0" borderId="1" xfId="0" applyFont="1" applyBorder="1" applyAlignment="1">
      <alignment horizontal="center" vertical="top" wrapText="1"/>
    </xf>
    <xf numFmtId="0" fontId="9" fillId="2" borderId="1" xfId="0" applyFont="1" applyFill="1" applyBorder="1" applyAlignment="1">
      <alignment horizontal="center" vertical="top" wrapText="1"/>
    </xf>
    <xf numFmtId="0" fontId="2" fillId="2" borderId="1" xfId="0" applyFont="1" applyFill="1" applyBorder="1" applyAlignment="1">
      <alignment horizontal="center"/>
    </xf>
    <xf numFmtId="0" fontId="6" fillId="2" borderId="4" xfId="0" applyFont="1" applyFill="1" applyBorder="1" applyAlignment="1">
      <alignment horizontal="center" vertical="top" wrapText="1"/>
    </xf>
    <xf numFmtId="0" fontId="6" fillId="2" borderId="16"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8"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2" xfId="0" applyFont="1" applyFill="1" applyBorder="1" applyAlignment="1">
      <alignment horizontal="center" vertical="top" wrapText="1"/>
    </xf>
    <xf numFmtId="0" fontId="7" fillId="2" borderId="7" xfId="0" applyFont="1" applyFill="1" applyBorder="1" applyAlignment="1">
      <alignment horizontal="right" vertical="top"/>
    </xf>
    <xf numFmtId="0" fontId="7" fillId="2" borderId="2" xfId="0" applyFont="1" applyFill="1" applyBorder="1" applyAlignment="1">
      <alignment horizontal="right" vertical="top"/>
    </xf>
    <xf numFmtId="0" fontId="7" fillId="2" borderId="5" xfId="0" applyFont="1" applyFill="1" applyBorder="1" applyAlignment="1">
      <alignment horizontal="right" vertical="top"/>
    </xf>
    <xf numFmtId="0" fontId="10" fillId="2" borderId="13" xfId="0" applyFont="1" applyFill="1" applyBorder="1" applyAlignment="1">
      <alignment horizontal="center"/>
    </xf>
    <xf numFmtId="0" fontId="10" fillId="2" borderId="14" xfId="0" applyFont="1" applyFill="1" applyBorder="1" applyAlignment="1">
      <alignment horizontal="center"/>
    </xf>
    <xf numFmtId="0" fontId="10" fillId="2" borderId="15" xfId="0" applyFont="1" applyFill="1" applyBorder="1" applyAlignment="1">
      <alignment horizontal="center"/>
    </xf>
    <xf numFmtId="0" fontId="6"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16" xfId="0" applyFont="1" applyFill="1" applyBorder="1" applyAlignment="1">
      <alignment horizontal="center" vertical="top" wrapText="1"/>
    </xf>
    <xf numFmtId="0" fontId="6" fillId="2" borderId="4" xfId="0" applyFont="1" applyFill="1" applyBorder="1" applyAlignment="1">
      <alignment horizontal="center" vertical="top"/>
    </xf>
    <xf numFmtId="0" fontId="6" fillId="2" borderId="3" xfId="0" applyFont="1" applyFill="1" applyBorder="1" applyAlignment="1">
      <alignment horizontal="center" vertical="top"/>
    </xf>
    <xf numFmtId="0" fontId="2" fillId="2" borderId="7"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9" xfId="0" applyFont="1" applyFill="1" applyBorder="1" applyAlignment="1">
      <alignment horizontal="center" vertical="top" wrapText="1"/>
    </xf>
    <xf numFmtId="4" fontId="11" fillId="2" borderId="13" xfId="0" applyNumberFormat="1" applyFont="1" applyFill="1" applyBorder="1" applyAlignment="1">
      <alignment horizontal="center" vertical="top" wrapText="1"/>
    </xf>
    <xf numFmtId="4" fontId="11" fillId="2" borderId="14" xfId="0" applyNumberFormat="1" applyFont="1" applyFill="1" applyBorder="1" applyAlignment="1">
      <alignment horizontal="center" vertical="top" wrapText="1"/>
    </xf>
    <xf numFmtId="4" fontId="11" fillId="2" borderId="15" xfId="0" applyNumberFormat="1" applyFont="1" applyFill="1" applyBorder="1" applyAlignment="1">
      <alignment horizontal="center" vertical="top" wrapText="1"/>
    </xf>
    <xf numFmtId="0" fontId="10" fillId="2" borderId="13" xfId="0" applyFont="1" applyFill="1" applyBorder="1" applyAlignment="1">
      <alignment horizontal="center" vertical="top" wrapText="1"/>
    </xf>
    <xf numFmtId="0" fontId="10" fillId="2" borderId="14" xfId="0" applyFont="1" applyFill="1" applyBorder="1" applyAlignment="1">
      <alignment horizontal="center" vertical="top" wrapText="1"/>
    </xf>
    <xf numFmtId="0" fontId="10" fillId="2" borderId="15" xfId="0" applyFont="1" applyFill="1" applyBorder="1" applyAlignment="1">
      <alignment horizontal="center" vertical="top" wrapText="1"/>
    </xf>
    <xf numFmtId="0" fontId="2" fillId="2" borderId="7" xfId="0" applyFont="1" applyFill="1" applyBorder="1" applyAlignment="1">
      <alignment horizontal="center"/>
    </xf>
    <xf numFmtId="0" fontId="2" fillId="2" borderId="2" xfId="0" applyFont="1" applyFill="1" applyBorder="1" applyAlignment="1">
      <alignment horizontal="center"/>
    </xf>
    <xf numFmtId="0" fontId="2" fillId="2" borderId="5" xfId="0" applyFont="1" applyFill="1" applyBorder="1" applyAlignment="1">
      <alignment horizontal="center"/>
    </xf>
    <xf numFmtId="4" fontId="5" fillId="2" borderId="4" xfId="0" applyNumberFormat="1" applyFont="1" applyFill="1" applyBorder="1" applyAlignment="1">
      <alignment horizontal="center" vertical="center" textRotation="90" wrapText="1"/>
    </xf>
    <xf numFmtId="4" fontId="5" fillId="2" borderId="3" xfId="0" applyNumberFormat="1" applyFont="1" applyFill="1" applyBorder="1" applyAlignment="1">
      <alignment horizontal="center" vertical="center" textRotation="90" wrapText="1"/>
    </xf>
    <xf numFmtId="0" fontId="9" fillId="2" borderId="1" xfId="0" applyFont="1" applyFill="1" applyBorder="1" applyAlignment="1">
      <alignment horizontal="center" vertical="center" wrapText="1"/>
    </xf>
    <xf numFmtId="4" fontId="5" fillId="2" borderId="16" xfId="0" applyNumberFormat="1" applyFont="1" applyFill="1" applyBorder="1" applyAlignment="1">
      <alignment horizontal="center" vertical="center" textRotation="90" wrapText="1"/>
    </xf>
    <xf numFmtId="49" fontId="5" fillId="2" borderId="0" xfId="0" applyNumberFormat="1"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4" xfId="0" applyFont="1" applyFill="1" applyBorder="1" applyAlignment="1">
      <alignment horizontal="center" vertical="center" textRotation="90" wrapText="1"/>
    </xf>
    <xf numFmtId="0" fontId="5" fillId="2" borderId="16"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wrapText="1"/>
    </xf>
    <xf numFmtId="0" fontId="12" fillId="2" borderId="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2" borderId="24" xfId="0" applyFont="1" applyFill="1" applyBorder="1" applyAlignment="1">
      <alignment horizontal="center"/>
    </xf>
    <xf numFmtId="0" fontId="10" fillId="2" borderId="23" xfId="0" applyFont="1" applyFill="1" applyBorder="1" applyAlignment="1">
      <alignment horizontal="center"/>
    </xf>
    <xf numFmtId="4" fontId="10" fillId="2" borderId="24" xfId="0" applyNumberFormat="1" applyFont="1" applyFill="1" applyBorder="1" applyAlignment="1">
      <alignment horizontal="right"/>
    </xf>
    <xf numFmtId="0" fontId="10" fillId="2" borderId="23" xfId="0" applyFont="1" applyFill="1" applyBorder="1" applyAlignment="1">
      <alignment horizontal="right"/>
    </xf>
    <xf numFmtId="0" fontId="10" fillId="2" borderId="1" xfId="0" applyFont="1" applyFill="1" applyBorder="1" applyAlignment="1">
      <alignment horizontal="center"/>
    </xf>
    <xf numFmtId="4" fontId="10" fillId="2" borderId="1" xfId="0" applyNumberFormat="1" applyFont="1" applyFill="1" applyBorder="1" applyAlignment="1">
      <alignment horizontal="right"/>
    </xf>
  </cellXfs>
  <cellStyles count="1">
    <cellStyle name="Обычный" xfId="0" builtinId="0"/>
  </cellStyles>
  <dxfs count="0"/>
  <tableStyles count="0" defaultTableStyle="TableStyleMedium2" defaultPivotStyle="PivotStyleLight16"/>
  <colors>
    <mruColors>
      <color rgb="FFCCFFCC"/>
      <color rgb="FF66CC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1052;&#1072;&#1088;&#1080;&#1085;&#1072;/&#1052;&#1086;&#1080;%20&#1076;&#1086;&#1082;&#1091;&#1084;&#1077;&#1085;&#1090;&#1099;/&#1050;&#1072;&#1088;&#1087;&#1099;&#1095;&#1077;&#1074;&#1072;/2015/&#1088;&#1077;&#1077;&#1089;&#1090;&#1088;/&#1056;&#1045;&#1045;&#1057;&#1058;&#1056;%20%20&#1085;&#1072;%2001.01.%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2."/>
      <sheetName val="1.1.3."/>
      <sheetName val="1.2.1."/>
      <sheetName val="1.2.2."/>
      <sheetName val="1.2.3."/>
      <sheetName val="1.3.1."/>
      <sheetName val="1.3.2."/>
      <sheetName val="1.3.3."/>
      <sheetName val="ПРОВЕРКА"/>
    </sheetNames>
    <sheetDataSet>
      <sheetData sheetId="0"/>
      <sheetData sheetId="1"/>
      <sheetData sheetId="2">
        <row r="10">
          <cell r="H10">
            <v>924836.04</v>
          </cell>
        </row>
      </sheetData>
      <sheetData sheetId="3"/>
      <sheetData sheetId="4"/>
      <sheetData sheetId="5"/>
      <sheetData sheetId="6"/>
      <sheetData sheetId="7"/>
      <sheetData sheetId="8">
        <row r="11">
          <cell r="D11">
            <v>924836.04</v>
          </cell>
        </row>
      </sheetData>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sheetPr>
  <dimension ref="A1:R24"/>
  <sheetViews>
    <sheetView topLeftCell="A7" zoomScale="80" zoomScaleNormal="80" zoomScalePageLayoutView="80" workbookViewId="0">
      <selection activeCell="M5" sqref="M5:M16"/>
    </sheetView>
  </sheetViews>
  <sheetFormatPr defaultColWidth="9.109375" defaultRowHeight="13.2" x14ac:dyDescent="0.25"/>
  <cols>
    <col min="1" max="1" width="4.6640625" style="116" customWidth="1"/>
    <col min="2" max="2" width="24.109375" style="116" customWidth="1"/>
    <col min="3" max="3" width="2.33203125" style="116" customWidth="1"/>
    <col min="4" max="4" width="4.109375" style="116" customWidth="1"/>
    <col min="5" max="5" width="4.6640625" style="116" customWidth="1"/>
    <col min="6" max="6" width="19.88671875" style="266" customWidth="1"/>
    <col min="7" max="7" width="6.88671875" style="116" customWidth="1"/>
    <col min="8" max="8" width="14.5546875" style="267" customWidth="1"/>
    <col min="9" max="9" width="9.6640625" style="118" customWidth="1"/>
    <col min="10" max="10" width="18.44140625" style="269" customWidth="1"/>
    <col min="11" max="11" width="14.109375" style="180" customWidth="1"/>
    <col min="12" max="12" width="15.6640625" style="181" customWidth="1"/>
    <col min="13" max="13" width="16.77734375" style="181" customWidth="1"/>
    <col min="14" max="14" width="10.88671875" style="116" hidden="1" customWidth="1"/>
    <col min="15" max="15" width="18.21875" style="116" customWidth="1"/>
    <col min="16" max="16" width="23.6640625" style="116" customWidth="1"/>
    <col min="17" max="17" width="29.77734375" style="116" customWidth="1"/>
    <col min="18" max="16384" width="9.109375" style="116"/>
  </cols>
  <sheetData>
    <row r="1" spans="1:18" ht="69" customHeight="1" x14ac:dyDescent="0.25">
      <c r="A1" s="387" t="s">
        <v>1578</v>
      </c>
      <c r="B1" s="387"/>
      <c r="C1" s="387"/>
      <c r="D1" s="387"/>
      <c r="E1" s="387"/>
      <c r="F1" s="387"/>
      <c r="G1" s="387"/>
      <c r="H1" s="387"/>
      <c r="I1" s="387"/>
      <c r="J1" s="387"/>
      <c r="K1" s="387"/>
      <c r="L1" s="387"/>
      <c r="M1" s="387"/>
      <c r="N1" s="387"/>
      <c r="O1" s="387"/>
      <c r="P1" s="387"/>
      <c r="Q1" s="387"/>
    </row>
    <row r="2" spans="1:18" s="88" customFormat="1" ht="12.75" customHeight="1" x14ac:dyDescent="0.25">
      <c r="A2" s="386" t="s">
        <v>267</v>
      </c>
      <c r="B2" s="403" t="s">
        <v>207</v>
      </c>
      <c r="C2" s="403"/>
      <c r="D2" s="403"/>
      <c r="E2" s="403" t="s">
        <v>159</v>
      </c>
      <c r="F2" s="403"/>
      <c r="G2" s="403"/>
      <c r="H2" s="392" t="s">
        <v>160</v>
      </c>
      <c r="I2" s="392" t="s">
        <v>268</v>
      </c>
      <c r="J2" s="404" t="s">
        <v>1250</v>
      </c>
      <c r="K2" s="392" t="s">
        <v>1094</v>
      </c>
      <c r="L2" s="392" t="s">
        <v>22</v>
      </c>
      <c r="M2" s="392" t="s">
        <v>23</v>
      </c>
      <c r="N2" s="24"/>
      <c r="O2" s="386" t="s">
        <v>1090</v>
      </c>
      <c r="P2" s="386" t="s">
        <v>1091</v>
      </c>
      <c r="Q2" s="386" t="s">
        <v>1092</v>
      </c>
    </row>
    <row r="3" spans="1:18" s="88" customFormat="1" ht="76.8" customHeight="1" x14ac:dyDescent="0.25">
      <c r="A3" s="386"/>
      <c r="B3" s="95" t="s">
        <v>270</v>
      </c>
      <c r="C3" s="403" t="s">
        <v>269</v>
      </c>
      <c r="D3" s="403"/>
      <c r="E3" s="148" t="s">
        <v>41</v>
      </c>
      <c r="F3" s="255" t="s">
        <v>42</v>
      </c>
      <c r="G3" s="148" t="s">
        <v>43</v>
      </c>
      <c r="H3" s="392"/>
      <c r="I3" s="392"/>
      <c r="J3" s="405"/>
      <c r="K3" s="392"/>
      <c r="L3" s="392"/>
      <c r="M3" s="392"/>
      <c r="N3" s="24"/>
      <c r="O3" s="386"/>
      <c r="P3" s="386"/>
      <c r="Q3" s="386"/>
    </row>
    <row r="4" spans="1:18" s="88" customFormat="1" ht="13.2" customHeight="1" x14ac:dyDescent="0.25">
      <c r="A4" s="177">
        <v>1</v>
      </c>
      <c r="B4" s="256">
        <v>2</v>
      </c>
      <c r="C4" s="394">
        <v>3</v>
      </c>
      <c r="D4" s="395"/>
      <c r="E4" s="257">
        <v>4</v>
      </c>
      <c r="F4" s="258">
        <v>5</v>
      </c>
      <c r="G4" s="257">
        <v>6</v>
      </c>
      <c r="H4" s="259">
        <v>7</v>
      </c>
      <c r="I4" s="259">
        <v>8</v>
      </c>
      <c r="J4" s="308">
        <v>9</v>
      </c>
      <c r="K4" s="259">
        <v>10</v>
      </c>
      <c r="L4" s="259">
        <v>11</v>
      </c>
      <c r="M4" s="259">
        <v>12</v>
      </c>
      <c r="N4" s="309"/>
      <c r="O4" s="177">
        <v>13</v>
      </c>
      <c r="P4" s="177">
        <v>14</v>
      </c>
      <c r="Q4" s="177">
        <v>15</v>
      </c>
    </row>
    <row r="5" spans="1:18" s="88" customFormat="1" ht="34.799999999999997" customHeight="1" x14ac:dyDescent="0.25">
      <c r="A5" s="142">
        <v>1</v>
      </c>
      <c r="B5" s="341" t="s">
        <v>1402</v>
      </c>
      <c r="C5" s="143" t="s">
        <v>152</v>
      </c>
      <c r="D5" s="144" t="s">
        <v>30</v>
      </c>
      <c r="E5" s="260">
        <v>1</v>
      </c>
      <c r="F5" s="72" t="s">
        <v>92</v>
      </c>
      <c r="G5" s="25" t="s">
        <v>183</v>
      </c>
      <c r="H5" s="26" t="s">
        <v>32</v>
      </c>
      <c r="I5" s="27">
        <v>524</v>
      </c>
      <c r="J5" s="104" t="s">
        <v>1600</v>
      </c>
      <c r="K5" s="27">
        <v>2806098.6</v>
      </c>
      <c r="L5" s="28">
        <v>765791.07</v>
      </c>
      <c r="M5" s="28">
        <v>465389.44</v>
      </c>
      <c r="N5" s="39"/>
      <c r="O5" s="39"/>
      <c r="P5" s="39"/>
      <c r="Q5" s="39"/>
    </row>
    <row r="6" spans="1:18" s="88" customFormat="1" ht="42.6" customHeight="1" x14ac:dyDescent="0.25">
      <c r="A6" s="382">
        <f>A5+1</f>
        <v>2</v>
      </c>
      <c r="B6" s="388" t="s">
        <v>115</v>
      </c>
      <c r="C6" s="384" t="s">
        <v>152</v>
      </c>
      <c r="D6" s="396" t="s">
        <v>328</v>
      </c>
      <c r="E6" s="260">
        <v>2</v>
      </c>
      <c r="F6" s="72" t="s">
        <v>343</v>
      </c>
      <c r="G6" s="25" t="s">
        <v>9</v>
      </c>
      <c r="H6" s="26" t="s">
        <v>1331</v>
      </c>
      <c r="I6" s="27">
        <v>127</v>
      </c>
      <c r="J6" s="104" t="s">
        <v>1332</v>
      </c>
      <c r="K6" s="27"/>
      <c r="L6" s="28">
        <v>3788144</v>
      </c>
      <c r="M6" s="28">
        <v>487868.25</v>
      </c>
      <c r="N6" s="39"/>
      <c r="O6" s="261">
        <v>42956</v>
      </c>
      <c r="P6" s="140" t="s">
        <v>1340</v>
      </c>
      <c r="Q6" s="39"/>
      <c r="R6" s="262"/>
    </row>
    <row r="7" spans="1:18" s="88" customFormat="1" ht="73.2" customHeight="1" x14ac:dyDescent="0.25">
      <c r="A7" s="383"/>
      <c r="B7" s="389"/>
      <c r="C7" s="385"/>
      <c r="D7" s="397"/>
      <c r="E7" s="260">
        <v>3</v>
      </c>
      <c r="F7" s="72" t="s">
        <v>46</v>
      </c>
      <c r="G7" s="25" t="s">
        <v>37</v>
      </c>
      <c r="H7" s="26" t="s">
        <v>32</v>
      </c>
      <c r="I7" s="27">
        <v>289</v>
      </c>
      <c r="J7" s="104" t="s">
        <v>1155</v>
      </c>
      <c r="K7" s="24">
        <v>5173204</v>
      </c>
      <c r="L7" s="28">
        <v>11564000</v>
      </c>
      <c r="M7" s="28">
        <v>8601061.1600000001</v>
      </c>
      <c r="N7" s="39"/>
      <c r="O7" s="147" t="s">
        <v>1342</v>
      </c>
      <c r="P7" s="147" t="s">
        <v>1341</v>
      </c>
      <c r="Q7" s="26" t="s">
        <v>1343</v>
      </c>
    </row>
    <row r="8" spans="1:18" s="88" customFormat="1" ht="39.6" x14ac:dyDescent="0.25">
      <c r="A8" s="383"/>
      <c r="B8" s="389"/>
      <c r="C8" s="385"/>
      <c r="D8" s="397"/>
      <c r="E8" s="260">
        <v>4</v>
      </c>
      <c r="F8" s="72" t="s">
        <v>46</v>
      </c>
      <c r="G8" s="25" t="s">
        <v>37</v>
      </c>
      <c r="H8" s="26" t="s">
        <v>204</v>
      </c>
      <c r="I8" s="27">
        <v>55.6</v>
      </c>
      <c r="J8" s="104" t="s">
        <v>1157</v>
      </c>
      <c r="K8" s="24">
        <v>995260</v>
      </c>
      <c r="L8" s="28">
        <v>778000</v>
      </c>
      <c r="M8" s="28">
        <v>419013.51</v>
      </c>
      <c r="N8" s="39"/>
      <c r="O8" s="229">
        <v>39591</v>
      </c>
      <c r="P8" s="158" t="s">
        <v>1344</v>
      </c>
      <c r="Q8" s="48" t="s">
        <v>1345</v>
      </c>
    </row>
    <row r="9" spans="1:18" s="88" customFormat="1" ht="39.6" x14ac:dyDescent="0.25">
      <c r="A9" s="383"/>
      <c r="B9" s="389"/>
      <c r="C9" s="385"/>
      <c r="D9" s="397"/>
      <c r="E9" s="260">
        <v>5</v>
      </c>
      <c r="F9" s="72" t="s">
        <v>46</v>
      </c>
      <c r="G9" s="25" t="s">
        <v>37</v>
      </c>
      <c r="H9" s="26" t="s">
        <v>204</v>
      </c>
      <c r="I9" s="27">
        <v>87.3</v>
      </c>
      <c r="J9" s="104" t="s">
        <v>1156</v>
      </c>
      <c r="K9" s="24">
        <v>1562701</v>
      </c>
      <c r="L9" s="28">
        <v>1242000</v>
      </c>
      <c r="M9" s="28">
        <v>668913.25</v>
      </c>
      <c r="N9" s="39"/>
      <c r="O9" s="229">
        <v>40072</v>
      </c>
      <c r="P9" s="39" t="s">
        <v>1346</v>
      </c>
      <c r="Q9" s="263" t="s">
        <v>1347</v>
      </c>
    </row>
    <row r="10" spans="1:18" s="88" customFormat="1" ht="26.4" x14ac:dyDescent="0.25">
      <c r="A10" s="383"/>
      <c r="B10" s="389"/>
      <c r="C10" s="385"/>
      <c r="D10" s="397"/>
      <c r="E10" s="260">
        <v>6</v>
      </c>
      <c r="F10" s="72" t="s">
        <v>247</v>
      </c>
      <c r="G10" s="25" t="s">
        <v>334</v>
      </c>
      <c r="H10" s="26" t="s">
        <v>32</v>
      </c>
      <c r="I10" s="27">
        <v>18.2</v>
      </c>
      <c r="J10" s="104" t="s">
        <v>1461</v>
      </c>
      <c r="K10" s="24">
        <v>114125.7</v>
      </c>
      <c r="L10" s="28">
        <v>65278</v>
      </c>
      <c r="M10" s="28">
        <v>29017.75</v>
      </c>
      <c r="N10" s="39"/>
      <c r="O10" s="229">
        <v>44796</v>
      </c>
      <c r="P10" s="263" t="s">
        <v>1462</v>
      </c>
      <c r="Q10" s="39"/>
    </row>
    <row r="11" spans="1:18" s="88" customFormat="1" ht="39.6" x14ac:dyDescent="0.25">
      <c r="A11" s="383"/>
      <c r="B11" s="389"/>
      <c r="C11" s="385"/>
      <c r="D11" s="397"/>
      <c r="E11" s="260">
        <v>7</v>
      </c>
      <c r="F11" s="72" t="s">
        <v>1029</v>
      </c>
      <c r="G11" s="25" t="s">
        <v>1030</v>
      </c>
      <c r="H11" s="26" t="s">
        <v>1031</v>
      </c>
      <c r="I11" s="27">
        <v>96.5</v>
      </c>
      <c r="J11" s="104" t="s">
        <v>1159</v>
      </c>
      <c r="K11" s="24">
        <v>1643087.17</v>
      </c>
      <c r="L11" s="28">
        <v>3296735</v>
      </c>
      <c r="M11" s="28">
        <v>0</v>
      </c>
      <c r="N11" s="39"/>
      <c r="O11" s="229">
        <v>42459</v>
      </c>
      <c r="P11" s="263" t="s">
        <v>1350</v>
      </c>
      <c r="Q11" s="39"/>
    </row>
    <row r="12" spans="1:18" s="88" customFormat="1" ht="39.6" x14ac:dyDescent="0.25">
      <c r="A12" s="391"/>
      <c r="B12" s="390"/>
      <c r="C12" s="393"/>
      <c r="D12" s="398"/>
      <c r="E12" s="260">
        <v>8</v>
      </c>
      <c r="F12" s="72" t="s">
        <v>343</v>
      </c>
      <c r="G12" s="25" t="s">
        <v>1386</v>
      </c>
      <c r="H12" s="26" t="s">
        <v>344</v>
      </c>
      <c r="I12" s="27">
        <v>7.5</v>
      </c>
      <c r="J12" s="104" t="s">
        <v>1158</v>
      </c>
      <c r="K12" s="24">
        <v>136182</v>
      </c>
      <c r="L12" s="28">
        <v>256223</v>
      </c>
      <c r="M12" s="28">
        <v>0</v>
      </c>
      <c r="N12" s="92"/>
      <c r="O12" s="229">
        <v>40367</v>
      </c>
      <c r="P12" s="39" t="s">
        <v>1348</v>
      </c>
      <c r="Q12" s="263" t="s">
        <v>1349</v>
      </c>
    </row>
    <row r="13" spans="1:18" s="88" customFormat="1" ht="38.25" customHeight="1" x14ac:dyDescent="0.25">
      <c r="A13" s="382">
        <f>A6+1</f>
        <v>3</v>
      </c>
      <c r="B13" s="380" t="s">
        <v>38</v>
      </c>
      <c r="C13" s="384" t="s">
        <v>152</v>
      </c>
      <c r="D13" s="82" t="s">
        <v>509</v>
      </c>
      <c r="E13" s="260">
        <v>9</v>
      </c>
      <c r="F13" s="72" t="s">
        <v>39</v>
      </c>
      <c r="G13" s="25" t="s">
        <v>277</v>
      </c>
      <c r="H13" s="26" t="s">
        <v>1467</v>
      </c>
      <c r="I13" s="27">
        <v>362.7</v>
      </c>
      <c r="J13" s="104" t="s">
        <v>1351</v>
      </c>
      <c r="K13" s="27">
        <v>5585268.0800000001</v>
      </c>
      <c r="L13" s="28">
        <v>3382110</v>
      </c>
      <c r="M13" s="28">
        <v>2463303.4500000002</v>
      </c>
      <c r="N13" s="39"/>
      <c r="O13" s="229">
        <v>39968</v>
      </c>
      <c r="P13" s="39" t="s">
        <v>1352</v>
      </c>
      <c r="Q13" s="263" t="s">
        <v>1353</v>
      </c>
    </row>
    <row r="14" spans="1:18" s="88" customFormat="1" ht="38.25" customHeight="1" x14ac:dyDescent="0.25">
      <c r="A14" s="383"/>
      <c r="B14" s="381"/>
      <c r="C14" s="385"/>
      <c r="D14" s="83"/>
      <c r="E14" s="260">
        <v>10</v>
      </c>
      <c r="F14" s="72" t="s">
        <v>46</v>
      </c>
      <c r="G14" s="25" t="s">
        <v>47</v>
      </c>
      <c r="H14" s="26" t="s">
        <v>234</v>
      </c>
      <c r="I14" s="27">
        <v>27.6</v>
      </c>
      <c r="J14" s="104" t="s">
        <v>1104</v>
      </c>
      <c r="K14" s="27">
        <v>0</v>
      </c>
      <c r="L14" s="28">
        <v>6812</v>
      </c>
      <c r="M14" s="28">
        <v>283.76</v>
      </c>
      <c r="N14" s="39"/>
      <c r="O14" s="39"/>
      <c r="P14" s="39"/>
      <c r="Q14" s="39"/>
    </row>
    <row r="15" spans="1:18" s="88" customFormat="1" ht="39.6" x14ac:dyDescent="0.25">
      <c r="A15" s="401">
        <v>4</v>
      </c>
      <c r="B15" s="400" t="s">
        <v>459</v>
      </c>
      <c r="C15" s="402" t="s">
        <v>152</v>
      </c>
      <c r="D15" s="396" t="s">
        <v>279</v>
      </c>
      <c r="E15" s="260">
        <v>11</v>
      </c>
      <c r="F15" s="72" t="s">
        <v>100</v>
      </c>
      <c r="G15" s="25" t="s">
        <v>921</v>
      </c>
      <c r="H15" s="26" t="s">
        <v>75</v>
      </c>
      <c r="I15" s="27">
        <v>1768.8</v>
      </c>
      <c r="J15" s="104" t="s">
        <v>1104</v>
      </c>
      <c r="K15" s="27">
        <v>0</v>
      </c>
      <c r="L15" s="28">
        <v>1697185</v>
      </c>
      <c r="M15" s="28">
        <v>580374.76</v>
      </c>
      <c r="N15" s="39"/>
      <c r="O15" s="229">
        <v>40501</v>
      </c>
      <c r="P15" s="39" t="s">
        <v>1354</v>
      </c>
      <c r="Q15" s="39"/>
    </row>
    <row r="16" spans="1:18" s="88" customFormat="1" ht="26.4" x14ac:dyDescent="0.25">
      <c r="A16" s="382"/>
      <c r="B16" s="388"/>
      <c r="C16" s="384"/>
      <c r="D16" s="397"/>
      <c r="E16" s="260">
        <v>12</v>
      </c>
      <c r="F16" s="274" t="s">
        <v>100</v>
      </c>
      <c r="G16" s="101" t="s">
        <v>921</v>
      </c>
      <c r="H16" s="42" t="s">
        <v>460</v>
      </c>
      <c r="I16" s="27">
        <v>24.1</v>
      </c>
      <c r="J16" s="104" t="s">
        <v>1104</v>
      </c>
      <c r="K16" s="38">
        <v>0</v>
      </c>
      <c r="L16" s="28">
        <v>17513</v>
      </c>
      <c r="M16" s="28">
        <v>1603.92</v>
      </c>
      <c r="N16" s="39"/>
      <c r="O16" s="229"/>
      <c r="P16" s="39"/>
      <c r="Q16" s="39"/>
    </row>
    <row r="17" spans="1:17" ht="13.8" x14ac:dyDescent="0.3">
      <c r="A17" s="399" t="s">
        <v>378</v>
      </c>
      <c r="B17" s="399"/>
      <c r="C17" s="399"/>
      <c r="D17" s="399"/>
      <c r="E17" s="399"/>
      <c r="F17" s="399"/>
      <c r="G17" s="399"/>
      <c r="H17" s="399"/>
      <c r="I17" s="161">
        <f>SUM(I5:I16)</f>
        <v>3388.2999999999997</v>
      </c>
      <c r="J17" s="264"/>
      <c r="K17" s="265" t="s">
        <v>1495</v>
      </c>
      <c r="L17" s="161">
        <f>SUM(L5:L16)</f>
        <v>26859791.07</v>
      </c>
      <c r="M17" s="161">
        <f>SUM(M5:M16)</f>
        <v>13716829.249999998</v>
      </c>
      <c r="N17" s="97"/>
      <c r="O17" s="39"/>
      <c r="P17" s="39"/>
      <c r="Q17" s="39"/>
    </row>
    <row r="19" spans="1:17" x14ac:dyDescent="0.25">
      <c r="I19" s="268"/>
    </row>
    <row r="24" spans="1:17" x14ac:dyDescent="0.25">
      <c r="F24" s="270"/>
    </row>
  </sheetData>
  <mergeCells count="27">
    <mergeCell ref="K2:K3"/>
    <mergeCell ref="I2:I3"/>
    <mergeCell ref="E2:G2"/>
    <mergeCell ref="J2:J3"/>
    <mergeCell ref="B2:D2"/>
    <mergeCell ref="C3:D3"/>
    <mergeCell ref="A17:H17"/>
    <mergeCell ref="B15:B16"/>
    <mergeCell ref="A15:A16"/>
    <mergeCell ref="D15:D16"/>
    <mergeCell ref="C15:C16"/>
    <mergeCell ref="B13:B14"/>
    <mergeCell ref="A13:A14"/>
    <mergeCell ref="C13:C14"/>
    <mergeCell ref="Q2:Q3"/>
    <mergeCell ref="A1:Q1"/>
    <mergeCell ref="O2:O3"/>
    <mergeCell ref="P2:P3"/>
    <mergeCell ref="A2:A3"/>
    <mergeCell ref="B6:B12"/>
    <mergeCell ref="A6:A12"/>
    <mergeCell ref="M2:M3"/>
    <mergeCell ref="L2:L3"/>
    <mergeCell ref="H2:H3"/>
    <mergeCell ref="C6:C12"/>
    <mergeCell ref="C4:D4"/>
    <mergeCell ref="D6:D12"/>
  </mergeCells>
  <phoneticPr fontId="1" type="noConversion"/>
  <pageMargins left="0.19685039370078741" right="0.19685039370078741" top="0.98425196850393704" bottom="0.19685039370078741" header="0.19685039370078741" footer="0"/>
  <pageSetup paperSize="9" scale="62" orientation="landscape" r:id="rId1"/>
  <headerFooter>
    <oddHeader>&amp;R&amp;"Times New Roman,полужирный курсив"Раздел 1.1.1.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M16"/>
  <sheetViews>
    <sheetView view="pageLayout" topLeftCell="A7" zoomScale="70" zoomScaleNormal="80" zoomScaleSheetLayoutView="80" zoomScalePageLayoutView="70" workbookViewId="0">
      <selection activeCell="A13" sqref="A13:G13"/>
    </sheetView>
  </sheetViews>
  <sheetFormatPr defaultRowHeight="13.2" x14ac:dyDescent="0.25"/>
  <cols>
    <col min="1" max="1" width="6.109375" style="19" customWidth="1"/>
    <col min="2" max="2" width="23.88671875" style="19" customWidth="1"/>
    <col min="3" max="3" width="6.44140625" style="19" customWidth="1"/>
    <col min="4" max="4" width="3.109375" style="19" customWidth="1"/>
    <col min="5" max="5" width="25" style="19" customWidth="1"/>
    <col min="6" max="6" width="4" style="19" customWidth="1"/>
    <col min="7" max="7" width="18.6640625" style="212" customWidth="1"/>
    <col min="8" max="8" width="16.88671875" style="214" bestFit="1" customWidth="1"/>
    <col min="9" max="9" width="16.88671875" style="19" customWidth="1"/>
    <col min="10" max="10" width="30" style="199" customWidth="1"/>
    <col min="11" max="11" width="33.44140625" style="199" customWidth="1"/>
    <col min="12" max="12" width="34.109375" style="199" customWidth="1"/>
    <col min="13" max="13" width="60.77734375" style="199" customWidth="1"/>
    <col min="14" max="28" width="40" style="199" customWidth="1"/>
    <col min="29" max="16384" width="8.88671875" style="199"/>
  </cols>
  <sheetData>
    <row r="1" spans="1:13" ht="40.200000000000003" customHeight="1" x14ac:dyDescent="0.25">
      <c r="A1" s="447" t="s">
        <v>1587</v>
      </c>
      <c r="B1" s="447"/>
      <c r="C1" s="447"/>
      <c r="D1" s="447"/>
      <c r="E1" s="447"/>
      <c r="F1" s="447"/>
      <c r="G1" s="447"/>
      <c r="H1" s="447"/>
      <c r="I1" s="447"/>
      <c r="J1" s="447"/>
      <c r="K1" s="447"/>
      <c r="L1" s="447"/>
      <c r="M1" s="447"/>
    </row>
    <row r="2" spans="1:13" ht="100.8" customHeight="1" x14ac:dyDescent="0.25">
      <c r="A2" s="301" t="s">
        <v>267</v>
      </c>
      <c r="B2" s="301" t="s">
        <v>296</v>
      </c>
      <c r="C2" s="186" t="s">
        <v>405</v>
      </c>
      <c r="D2" s="200" t="s">
        <v>41</v>
      </c>
      <c r="E2" s="301" t="s">
        <v>543</v>
      </c>
      <c r="F2" s="186" t="s">
        <v>542</v>
      </c>
      <c r="G2" s="301" t="s">
        <v>544</v>
      </c>
      <c r="H2" s="301" t="s">
        <v>547</v>
      </c>
      <c r="I2" s="301" t="s">
        <v>548</v>
      </c>
      <c r="J2" s="201" t="s">
        <v>549</v>
      </c>
      <c r="K2" s="202" t="s">
        <v>1090</v>
      </c>
      <c r="L2" s="202" t="s">
        <v>1091</v>
      </c>
      <c r="M2" s="202" t="s">
        <v>1092</v>
      </c>
    </row>
    <row r="3" spans="1:13" ht="14.4" x14ac:dyDescent="0.25">
      <c r="A3" s="20">
        <v>1</v>
      </c>
      <c r="B3" s="20">
        <f t="shared" ref="B3:J3" si="0">A3+1</f>
        <v>2</v>
      </c>
      <c r="C3" s="20">
        <f t="shared" si="0"/>
        <v>3</v>
      </c>
      <c r="D3" s="20">
        <f t="shared" si="0"/>
        <v>4</v>
      </c>
      <c r="E3" s="20">
        <f t="shared" si="0"/>
        <v>5</v>
      </c>
      <c r="F3" s="20">
        <f t="shared" si="0"/>
        <v>6</v>
      </c>
      <c r="G3" s="20">
        <f t="shared" si="0"/>
        <v>7</v>
      </c>
      <c r="H3" s="203">
        <f t="shared" si="0"/>
        <v>8</v>
      </c>
      <c r="I3" s="20">
        <f t="shared" si="0"/>
        <v>9</v>
      </c>
      <c r="J3" s="20">
        <f t="shared" si="0"/>
        <v>10</v>
      </c>
      <c r="K3" s="20">
        <f t="shared" ref="K3" si="1">J3+1</f>
        <v>11</v>
      </c>
      <c r="L3" s="20">
        <f t="shared" ref="L3" si="2">K3+1</f>
        <v>12</v>
      </c>
      <c r="M3" s="20">
        <f t="shared" ref="M3" si="3">L3+1</f>
        <v>13</v>
      </c>
    </row>
    <row r="4" spans="1:13" ht="36" customHeight="1" x14ac:dyDescent="0.25">
      <c r="A4" s="388">
        <v>1</v>
      </c>
      <c r="B4" s="388" t="s">
        <v>511</v>
      </c>
      <c r="C4" s="388" t="s">
        <v>2</v>
      </c>
      <c r="D4" s="298">
        <v>1</v>
      </c>
      <c r="E4" s="66" t="s">
        <v>807</v>
      </c>
      <c r="F4" s="204" t="s">
        <v>808</v>
      </c>
      <c r="G4" s="70" t="s">
        <v>809</v>
      </c>
      <c r="H4" s="205">
        <v>114</v>
      </c>
      <c r="I4" s="206">
        <v>243650.96</v>
      </c>
      <c r="J4" s="66" t="s">
        <v>810</v>
      </c>
      <c r="K4" s="207"/>
      <c r="L4" s="207"/>
      <c r="M4" s="207"/>
    </row>
    <row r="5" spans="1:13" ht="39.75" customHeight="1" x14ac:dyDescent="0.25">
      <c r="A5" s="389"/>
      <c r="B5" s="389"/>
      <c r="C5" s="389"/>
      <c r="D5" s="298">
        <v>2</v>
      </c>
      <c r="E5" s="66" t="s">
        <v>807</v>
      </c>
      <c r="F5" s="204" t="s">
        <v>808</v>
      </c>
      <c r="G5" s="70" t="s">
        <v>811</v>
      </c>
      <c r="H5" s="205">
        <v>225</v>
      </c>
      <c r="I5" s="206">
        <v>480890.06</v>
      </c>
      <c r="J5" s="66" t="s">
        <v>810</v>
      </c>
      <c r="K5" s="207"/>
      <c r="L5" s="207"/>
      <c r="M5" s="207"/>
    </row>
    <row r="6" spans="1:13" ht="43.5" customHeight="1" x14ac:dyDescent="0.25">
      <c r="A6" s="389"/>
      <c r="B6" s="389"/>
      <c r="C6" s="389"/>
      <c r="D6" s="298">
        <v>3</v>
      </c>
      <c r="E6" s="66" t="s">
        <v>812</v>
      </c>
      <c r="F6" s="204" t="s">
        <v>808</v>
      </c>
      <c r="G6" s="70" t="s">
        <v>813</v>
      </c>
      <c r="H6" s="205">
        <v>291</v>
      </c>
      <c r="I6" s="206">
        <v>752167.52</v>
      </c>
      <c r="J6" s="66" t="s">
        <v>814</v>
      </c>
      <c r="K6" s="207"/>
      <c r="L6" s="207"/>
      <c r="M6" s="207"/>
    </row>
    <row r="7" spans="1:13" ht="35.25" customHeight="1" x14ac:dyDescent="0.25">
      <c r="A7" s="389"/>
      <c r="B7" s="389"/>
      <c r="C7" s="389"/>
      <c r="D7" s="298">
        <v>4</v>
      </c>
      <c r="E7" s="66" t="s">
        <v>815</v>
      </c>
      <c r="F7" s="204" t="s">
        <v>808</v>
      </c>
      <c r="G7" s="70" t="s">
        <v>816</v>
      </c>
      <c r="H7" s="205">
        <v>326</v>
      </c>
      <c r="I7" s="206">
        <v>23764.400000000001</v>
      </c>
      <c r="J7" s="66" t="s">
        <v>817</v>
      </c>
      <c r="K7" s="207"/>
      <c r="L7" s="207"/>
      <c r="M7" s="207"/>
    </row>
    <row r="8" spans="1:13" ht="38.25" customHeight="1" x14ac:dyDescent="0.25">
      <c r="A8" s="389"/>
      <c r="B8" s="389"/>
      <c r="C8" s="389"/>
      <c r="D8" s="298">
        <v>5</v>
      </c>
      <c r="E8" s="66" t="s">
        <v>1068</v>
      </c>
      <c r="F8" s="204" t="s">
        <v>808</v>
      </c>
      <c r="G8" s="70" t="s">
        <v>818</v>
      </c>
      <c r="H8" s="205">
        <v>35.700000000000003</v>
      </c>
      <c r="I8" s="206">
        <v>43510.94</v>
      </c>
      <c r="J8" s="66" t="s">
        <v>819</v>
      </c>
      <c r="K8" s="207"/>
      <c r="L8" s="207"/>
      <c r="M8" s="207"/>
    </row>
    <row r="9" spans="1:13" ht="37.5" customHeight="1" x14ac:dyDescent="0.25">
      <c r="A9" s="389"/>
      <c r="B9" s="389"/>
      <c r="C9" s="389"/>
      <c r="D9" s="298">
        <v>6</v>
      </c>
      <c r="E9" s="66" t="s">
        <v>820</v>
      </c>
      <c r="F9" s="204" t="s">
        <v>808</v>
      </c>
      <c r="G9" s="70" t="s">
        <v>821</v>
      </c>
      <c r="H9" s="205">
        <v>1164</v>
      </c>
      <c r="I9" s="206">
        <v>1350000</v>
      </c>
      <c r="J9" s="66" t="s">
        <v>822</v>
      </c>
      <c r="K9" s="207"/>
      <c r="L9" s="207"/>
      <c r="M9" s="207"/>
    </row>
    <row r="10" spans="1:13" ht="33" customHeight="1" x14ac:dyDescent="0.25">
      <c r="A10" s="389"/>
      <c r="B10" s="389"/>
      <c r="C10" s="389"/>
      <c r="D10" s="298">
        <v>7</v>
      </c>
      <c r="E10" s="66" t="s">
        <v>820</v>
      </c>
      <c r="F10" s="204" t="s">
        <v>808</v>
      </c>
      <c r="G10" s="70" t="s">
        <v>823</v>
      </c>
      <c r="H10" s="205">
        <v>1825</v>
      </c>
      <c r="I10" s="206">
        <v>2083000</v>
      </c>
      <c r="J10" s="66" t="s">
        <v>824</v>
      </c>
      <c r="K10" s="207"/>
      <c r="L10" s="207"/>
      <c r="M10" s="207"/>
    </row>
    <row r="11" spans="1:13" ht="35.25" customHeight="1" x14ac:dyDescent="0.25">
      <c r="A11" s="389"/>
      <c r="B11" s="389"/>
      <c r="C11" s="389"/>
      <c r="D11" s="298">
        <v>8</v>
      </c>
      <c r="E11" s="66" t="s">
        <v>820</v>
      </c>
      <c r="F11" s="204" t="s">
        <v>808</v>
      </c>
      <c r="G11" s="70" t="s">
        <v>825</v>
      </c>
      <c r="H11" s="205">
        <v>2797</v>
      </c>
      <c r="I11" s="206">
        <v>3144000</v>
      </c>
      <c r="J11" s="66" t="s">
        <v>826</v>
      </c>
      <c r="K11" s="207"/>
      <c r="L11" s="207"/>
      <c r="M11" s="207"/>
    </row>
    <row r="12" spans="1:13" ht="40.5" customHeight="1" x14ac:dyDescent="0.25">
      <c r="A12" s="390"/>
      <c r="B12" s="390"/>
      <c r="C12" s="390"/>
      <c r="D12" s="298">
        <v>9</v>
      </c>
      <c r="E12" s="66" t="s">
        <v>820</v>
      </c>
      <c r="F12" s="208" t="s">
        <v>808</v>
      </c>
      <c r="G12" s="70" t="s">
        <v>827</v>
      </c>
      <c r="H12" s="205">
        <v>4617</v>
      </c>
      <c r="I12" s="206">
        <v>5097000</v>
      </c>
      <c r="J12" s="66" t="s">
        <v>828</v>
      </c>
      <c r="K12" s="207"/>
      <c r="L12" s="207"/>
      <c r="M12" s="207"/>
    </row>
    <row r="13" spans="1:13" ht="14.4" x14ac:dyDescent="0.3">
      <c r="A13" s="482" t="s">
        <v>1278</v>
      </c>
      <c r="B13" s="483"/>
      <c r="C13" s="483"/>
      <c r="D13" s="483"/>
      <c r="E13" s="483"/>
      <c r="F13" s="483"/>
      <c r="G13" s="484"/>
      <c r="H13" s="209">
        <f>SUM(H4:H12)</f>
        <v>11394.7</v>
      </c>
      <c r="I13" s="210">
        <f>SUM(I4:I12)</f>
        <v>13217983.879999999</v>
      </c>
      <c r="J13" s="211"/>
      <c r="K13" s="207"/>
      <c r="L13" s="207"/>
      <c r="M13" s="207"/>
    </row>
    <row r="16" spans="1:13" x14ac:dyDescent="0.25">
      <c r="H16" s="213"/>
    </row>
  </sheetData>
  <mergeCells count="5">
    <mergeCell ref="A1:M1"/>
    <mergeCell ref="A13:G13"/>
    <mergeCell ref="A4:A12"/>
    <mergeCell ref="B4:B12"/>
    <mergeCell ref="C4:C12"/>
  </mergeCells>
  <pageMargins left="0.19685039370078741" right="0.19685039370078741" top="0.78740157480314965" bottom="0.19685039370078741" header="0.19685039370078741" footer="0.31496062992125984"/>
  <pageSetup paperSize="9" scale="50" orientation="landscape" verticalDpi="0" r:id="rId1"/>
  <headerFooter>
    <oddHeader>&amp;R&amp;"Times New Roman,полужирный курсив"Раздел .1.4.1.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O83"/>
  <sheetViews>
    <sheetView zoomScaleNormal="100" zoomScalePageLayoutView="80" workbookViewId="0">
      <selection activeCell="J2" sqref="J2"/>
    </sheetView>
  </sheetViews>
  <sheetFormatPr defaultRowHeight="13.2" x14ac:dyDescent="0.25"/>
  <cols>
    <col min="1" max="1" width="4.6640625" style="240" customWidth="1"/>
    <col min="2" max="2" width="18.33203125" style="19" customWidth="1"/>
    <col min="3" max="3" width="6" style="199" customWidth="1"/>
    <col min="4" max="4" width="3.88671875" style="214" customWidth="1"/>
    <col min="5" max="5" width="31.21875" style="237" customWidth="1"/>
    <col min="6" max="6" width="4.5546875" style="238" customWidth="1"/>
    <col min="7" max="7" width="17" style="199" customWidth="1"/>
    <col min="8" max="8" width="11.6640625" style="19" customWidth="1"/>
    <col min="9" max="9" width="18.44140625" style="174" customWidth="1"/>
    <col min="10" max="10" width="31.88671875" style="239" customWidth="1"/>
    <col min="11" max="11" width="4.44140625" style="199" customWidth="1"/>
    <col min="12" max="12" width="18.21875" style="199" customWidth="1"/>
    <col min="13" max="13" width="15.33203125" style="199" customWidth="1"/>
    <col min="14" max="14" width="38.21875" style="199" customWidth="1"/>
    <col min="15" max="15" width="8.44140625" style="199" customWidth="1"/>
    <col min="16" max="16384" width="8.88671875" style="199"/>
  </cols>
  <sheetData>
    <row r="1" spans="1:15" ht="82.8" customHeight="1" x14ac:dyDescent="0.25">
      <c r="A1" s="487" t="s">
        <v>1640</v>
      </c>
      <c r="B1" s="487"/>
      <c r="C1" s="487"/>
      <c r="D1" s="487"/>
      <c r="E1" s="487"/>
      <c r="F1" s="487"/>
      <c r="G1" s="487"/>
      <c r="H1" s="487"/>
      <c r="I1" s="487"/>
      <c r="J1" s="487"/>
      <c r="K1" s="487"/>
      <c r="L1" s="487"/>
      <c r="M1" s="487"/>
      <c r="N1" s="487"/>
    </row>
    <row r="2" spans="1:15" ht="139.19999999999999" customHeight="1" x14ac:dyDescent="0.25">
      <c r="A2" s="215" t="s">
        <v>267</v>
      </c>
      <c r="B2" s="305" t="s">
        <v>296</v>
      </c>
      <c r="C2" s="186" t="s">
        <v>405</v>
      </c>
      <c r="D2" s="216" t="s">
        <v>41</v>
      </c>
      <c r="E2" s="305" t="s">
        <v>543</v>
      </c>
      <c r="F2" s="186" t="s">
        <v>542</v>
      </c>
      <c r="G2" s="305" t="s">
        <v>544</v>
      </c>
      <c r="H2" s="305" t="s">
        <v>547</v>
      </c>
      <c r="I2" s="305" t="s">
        <v>548</v>
      </c>
      <c r="J2" s="201" t="s">
        <v>1636</v>
      </c>
      <c r="K2" s="217" t="s">
        <v>545</v>
      </c>
      <c r="L2" s="304" t="s">
        <v>1090</v>
      </c>
      <c r="M2" s="304" t="s">
        <v>1091</v>
      </c>
      <c r="N2" s="304" t="s">
        <v>1092</v>
      </c>
    </row>
    <row r="3" spans="1:15" s="238" customFormat="1" x14ac:dyDescent="0.25">
      <c r="A3" s="218">
        <v>1</v>
      </c>
      <c r="B3" s="218">
        <f t="shared" ref="B3:H3" si="0">A3+1</f>
        <v>2</v>
      </c>
      <c r="C3" s="218">
        <f t="shared" si="0"/>
        <v>3</v>
      </c>
      <c r="D3" s="218">
        <v>4</v>
      </c>
      <c r="E3" s="219">
        <v>5</v>
      </c>
      <c r="F3" s="218">
        <v>6</v>
      </c>
      <c r="G3" s="218">
        <v>7</v>
      </c>
      <c r="H3" s="218">
        <f t="shared" si="0"/>
        <v>8</v>
      </c>
      <c r="I3" s="218">
        <v>9</v>
      </c>
      <c r="J3" s="219">
        <v>10</v>
      </c>
      <c r="K3" s="219">
        <v>11</v>
      </c>
      <c r="L3" s="219">
        <v>12</v>
      </c>
      <c r="M3" s="219">
        <v>13</v>
      </c>
      <c r="N3" s="219">
        <v>14</v>
      </c>
    </row>
    <row r="4" spans="1:15" ht="82.8" customHeight="1" x14ac:dyDescent="0.25">
      <c r="A4" s="317">
        <v>1</v>
      </c>
      <c r="B4" s="388" t="s">
        <v>253</v>
      </c>
      <c r="C4" s="490" t="s">
        <v>555</v>
      </c>
      <c r="D4" s="220">
        <v>1</v>
      </c>
      <c r="E4" s="312" t="s">
        <v>877</v>
      </c>
      <c r="F4" s="319" t="s">
        <v>557</v>
      </c>
      <c r="G4" s="344" t="s">
        <v>556</v>
      </c>
      <c r="H4" s="344">
        <v>8470</v>
      </c>
      <c r="I4" s="355">
        <v>1509862.2</v>
      </c>
      <c r="J4" s="114" t="s">
        <v>937</v>
      </c>
      <c r="K4" s="319" t="s">
        <v>175</v>
      </c>
      <c r="L4" s="272">
        <v>45147</v>
      </c>
      <c r="M4" s="66" t="s">
        <v>1497</v>
      </c>
      <c r="N4" s="318" t="s">
        <v>175</v>
      </c>
    </row>
    <row r="5" spans="1:15" ht="103.5" customHeight="1" x14ac:dyDescent="0.25">
      <c r="A5" s="328"/>
      <c r="B5" s="389"/>
      <c r="C5" s="491"/>
      <c r="D5" s="220">
        <v>2</v>
      </c>
      <c r="E5" s="312" t="s">
        <v>878</v>
      </c>
      <c r="F5" s="319" t="s">
        <v>557</v>
      </c>
      <c r="G5" s="344" t="s">
        <v>1498</v>
      </c>
      <c r="H5" s="344">
        <v>53672</v>
      </c>
      <c r="I5" s="355">
        <v>10257792.640000001</v>
      </c>
      <c r="J5" s="114" t="s">
        <v>938</v>
      </c>
      <c r="K5" s="319" t="s">
        <v>175</v>
      </c>
      <c r="L5" s="272">
        <v>45147</v>
      </c>
      <c r="M5" s="66" t="s">
        <v>1499</v>
      </c>
      <c r="N5" s="318" t="s">
        <v>175</v>
      </c>
    </row>
    <row r="6" spans="1:15" ht="66" x14ac:dyDescent="0.25">
      <c r="A6" s="328"/>
      <c r="B6" s="389"/>
      <c r="C6" s="489"/>
      <c r="D6" s="66">
        <v>3</v>
      </c>
      <c r="E6" s="312" t="s">
        <v>879</v>
      </c>
      <c r="F6" s="319" t="s">
        <v>557</v>
      </c>
      <c r="G6" s="344" t="s">
        <v>558</v>
      </c>
      <c r="H6" s="344">
        <v>287679</v>
      </c>
      <c r="I6" s="355">
        <v>83651299.620000005</v>
      </c>
      <c r="J6" s="114" t="s">
        <v>939</v>
      </c>
      <c r="K6" s="319" t="s">
        <v>175</v>
      </c>
      <c r="L6" s="272">
        <v>45147</v>
      </c>
      <c r="M6" s="66" t="s">
        <v>1500</v>
      </c>
      <c r="N6" s="318" t="s">
        <v>175</v>
      </c>
      <c r="O6" s="199" t="s">
        <v>1365</v>
      </c>
    </row>
    <row r="7" spans="1:15" ht="84" customHeight="1" x14ac:dyDescent="0.25">
      <c r="A7" s="328"/>
      <c r="B7" s="389"/>
      <c r="C7" s="489"/>
      <c r="D7" s="66">
        <v>4</v>
      </c>
      <c r="E7" s="313" t="s">
        <v>880</v>
      </c>
      <c r="F7" s="318" t="s">
        <v>557</v>
      </c>
      <c r="G7" s="66" t="s">
        <v>940</v>
      </c>
      <c r="H7" s="66">
        <v>1350</v>
      </c>
      <c r="I7" s="70">
        <v>756189</v>
      </c>
      <c r="J7" s="86" t="s">
        <v>941</v>
      </c>
      <c r="K7" s="318" t="s">
        <v>175</v>
      </c>
      <c r="L7" s="272">
        <v>45148</v>
      </c>
      <c r="M7" s="320" t="s">
        <v>1501</v>
      </c>
      <c r="N7" s="318" t="s">
        <v>175</v>
      </c>
    </row>
    <row r="8" spans="1:15" ht="79.2" x14ac:dyDescent="0.25">
      <c r="A8" s="328"/>
      <c r="B8" s="139"/>
      <c r="C8" s="489"/>
      <c r="D8" s="66">
        <v>5</v>
      </c>
      <c r="E8" s="313" t="s">
        <v>875</v>
      </c>
      <c r="F8" s="318" t="s">
        <v>557</v>
      </c>
      <c r="G8" s="66" t="s">
        <v>597</v>
      </c>
      <c r="H8" s="66">
        <v>25832</v>
      </c>
      <c r="I8" s="70">
        <v>554871.36</v>
      </c>
      <c r="J8" s="86" t="s">
        <v>968</v>
      </c>
      <c r="K8" s="318" t="s">
        <v>175</v>
      </c>
      <c r="L8" s="272">
        <v>45147</v>
      </c>
      <c r="M8" s="66" t="s">
        <v>1502</v>
      </c>
      <c r="N8" s="318" t="s">
        <v>175</v>
      </c>
    </row>
    <row r="9" spans="1:15" ht="79.2" x14ac:dyDescent="0.25">
      <c r="A9" s="328"/>
      <c r="B9" s="139"/>
      <c r="C9" s="489"/>
      <c r="D9" s="66">
        <v>6</v>
      </c>
      <c r="E9" s="312" t="s">
        <v>874</v>
      </c>
      <c r="F9" s="319" t="s">
        <v>557</v>
      </c>
      <c r="G9" s="344" t="s">
        <v>598</v>
      </c>
      <c r="H9" s="344">
        <v>2061</v>
      </c>
      <c r="I9" s="355">
        <v>1131839.3700000001</v>
      </c>
      <c r="J9" s="114" t="s">
        <v>969</v>
      </c>
      <c r="K9" s="319" t="s">
        <v>175</v>
      </c>
      <c r="L9" s="272">
        <v>45148</v>
      </c>
      <c r="M9" s="66" t="s">
        <v>1503</v>
      </c>
      <c r="N9" s="318" t="s">
        <v>175</v>
      </c>
    </row>
    <row r="10" spans="1:15" ht="81" customHeight="1" x14ac:dyDescent="0.25">
      <c r="A10" s="328"/>
      <c r="B10" s="342"/>
      <c r="C10" s="316"/>
      <c r="D10" s="66">
        <v>7</v>
      </c>
      <c r="E10" s="312" t="s">
        <v>1445</v>
      </c>
      <c r="F10" s="319" t="s">
        <v>557</v>
      </c>
      <c r="G10" s="66" t="s">
        <v>1079</v>
      </c>
      <c r="H10" s="66">
        <v>7979</v>
      </c>
      <c r="I10" s="70">
        <v>1792322.77</v>
      </c>
      <c r="J10" s="86" t="s">
        <v>1494</v>
      </c>
      <c r="K10" s="319"/>
      <c r="L10" s="272">
        <v>45147</v>
      </c>
      <c r="M10" s="66" t="s">
        <v>1505</v>
      </c>
      <c r="N10" s="318"/>
    </row>
    <row r="11" spans="1:15" ht="97.8" customHeight="1" x14ac:dyDescent="0.25">
      <c r="A11" s="230">
        <v>2</v>
      </c>
      <c r="B11" s="66" t="s">
        <v>785</v>
      </c>
      <c r="C11" s="322" t="s">
        <v>392</v>
      </c>
      <c r="D11" s="66">
        <v>8</v>
      </c>
      <c r="E11" s="78" t="s">
        <v>872</v>
      </c>
      <c r="F11" s="318" t="s">
        <v>557</v>
      </c>
      <c r="G11" s="356" t="s">
        <v>786</v>
      </c>
      <c r="H11" s="66">
        <v>2314</v>
      </c>
      <c r="I11" s="70">
        <v>3291965.82</v>
      </c>
      <c r="J11" s="87" t="s">
        <v>787</v>
      </c>
      <c r="K11" s="68" t="s">
        <v>175</v>
      </c>
      <c r="L11" s="272">
        <v>45148</v>
      </c>
      <c r="M11" s="66" t="s">
        <v>1506</v>
      </c>
      <c r="N11" s="318" t="s">
        <v>175</v>
      </c>
    </row>
    <row r="12" spans="1:15" ht="62.25" customHeight="1" x14ac:dyDescent="0.25">
      <c r="A12" s="230">
        <v>3</v>
      </c>
      <c r="B12" s="66" t="s">
        <v>318</v>
      </c>
      <c r="C12" s="317" t="s">
        <v>377</v>
      </c>
      <c r="D12" s="66">
        <v>9</v>
      </c>
      <c r="E12" s="313" t="s">
        <v>871</v>
      </c>
      <c r="F12" s="318" t="s">
        <v>557</v>
      </c>
      <c r="G12" s="66" t="s">
        <v>975</v>
      </c>
      <c r="H12" s="66">
        <v>4086</v>
      </c>
      <c r="I12" s="70">
        <v>6026563.9800000004</v>
      </c>
      <c r="J12" s="86" t="s">
        <v>1385</v>
      </c>
      <c r="K12" s="67" t="s">
        <v>175</v>
      </c>
      <c r="L12" s="272">
        <v>45148</v>
      </c>
      <c r="M12" s="66" t="s">
        <v>1507</v>
      </c>
      <c r="N12" s="318" t="s">
        <v>175</v>
      </c>
    </row>
    <row r="13" spans="1:15" ht="39.6" customHeight="1" x14ac:dyDescent="0.25">
      <c r="A13" s="495">
        <f t="shared" ref="A13" si="1">A12+1</f>
        <v>4</v>
      </c>
      <c r="B13" s="380" t="s">
        <v>1508</v>
      </c>
      <c r="C13" s="323" t="s">
        <v>329</v>
      </c>
      <c r="D13" s="66">
        <v>10</v>
      </c>
      <c r="E13" s="313" t="s">
        <v>870</v>
      </c>
      <c r="F13" s="492" t="s">
        <v>557</v>
      </c>
      <c r="G13" s="66" t="s">
        <v>673</v>
      </c>
      <c r="H13" s="66">
        <v>2020</v>
      </c>
      <c r="I13" s="70">
        <v>2368793.4</v>
      </c>
      <c r="J13" s="86" t="s">
        <v>674</v>
      </c>
      <c r="K13" s="485" t="s">
        <v>175</v>
      </c>
      <c r="L13" s="324">
        <v>45148</v>
      </c>
      <c r="M13" s="66" t="s">
        <v>1509</v>
      </c>
      <c r="N13" s="318" t="s">
        <v>175</v>
      </c>
    </row>
    <row r="14" spans="1:15" ht="39.6" x14ac:dyDescent="0.25">
      <c r="A14" s="496"/>
      <c r="B14" s="381"/>
      <c r="C14" s="353"/>
      <c r="D14" s="66">
        <v>11</v>
      </c>
      <c r="E14" s="313" t="s">
        <v>870</v>
      </c>
      <c r="F14" s="493"/>
      <c r="G14" s="66" t="s">
        <v>675</v>
      </c>
      <c r="H14" s="66">
        <v>17298</v>
      </c>
      <c r="I14" s="70">
        <v>35382713.039999999</v>
      </c>
      <c r="J14" s="86" t="s">
        <v>676</v>
      </c>
      <c r="K14" s="488"/>
      <c r="L14" s="272">
        <v>45148</v>
      </c>
      <c r="M14" s="66" t="s">
        <v>1510</v>
      </c>
      <c r="N14" s="318" t="s">
        <v>175</v>
      </c>
    </row>
    <row r="15" spans="1:15" ht="44.25" customHeight="1" x14ac:dyDescent="0.25">
      <c r="A15" s="496"/>
      <c r="B15" s="381"/>
      <c r="C15" s="353"/>
      <c r="D15" s="66">
        <v>12</v>
      </c>
      <c r="E15" s="313" t="s">
        <v>1511</v>
      </c>
      <c r="F15" s="494"/>
      <c r="G15" s="66" t="s">
        <v>677</v>
      </c>
      <c r="H15" s="66">
        <v>39301</v>
      </c>
      <c r="I15" s="70">
        <v>36943333.009999998</v>
      </c>
      <c r="J15" s="86" t="s">
        <v>678</v>
      </c>
      <c r="K15" s="486"/>
      <c r="L15" s="272">
        <v>42339</v>
      </c>
      <c r="M15" s="66" t="s">
        <v>1512</v>
      </c>
      <c r="N15" s="318" t="s">
        <v>175</v>
      </c>
    </row>
    <row r="16" spans="1:15" ht="79.2" x14ac:dyDescent="0.25">
      <c r="A16" s="230">
        <v>5</v>
      </c>
      <c r="B16" s="66" t="s">
        <v>407</v>
      </c>
      <c r="C16" s="352" t="s">
        <v>236</v>
      </c>
      <c r="D16" s="66">
        <v>13</v>
      </c>
      <c r="E16" s="313" t="s">
        <v>869</v>
      </c>
      <c r="F16" s="318" t="s">
        <v>557</v>
      </c>
      <c r="G16" s="66" t="s">
        <v>793</v>
      </c>
      <c r="H16" s="66">
        <v>5873</v>
      </c>
      <c r="I16" s="70">
        <v>7027573.0700000003</v>
      </c>
      <c r="J16" s="86" t="s">
        <v>794</v>
      </c>
      <c r="K16" s="67" t="s">
        <v>175</v>
      </c>
      <c r="L16" s="272">
        <v>45148</v>
      </c>
      <c r="M16" s="66" t="s">
        <v>1513</v>
      </c>
      <c r="N16" s="318" t="s">
        <v>175</v>
      </c>
    </row>
    <row r="17" spans="1:14" ht="59.25" customHeight="1" x14ac:dyDescent="0.25">
      <c r="A17" s="495">
        <v>6</v>
      </c>
      <c r="B17" s="388" t="s">
        <v>1514</v>
      </c>
      <c r="C17" s="499" t="s">
        <v>202</v>
      </c>
      <c r="D17" s="66">
        <v>14</v>
      </c>
      <c r="E17" s="313" t="s">
        <v>882</v>
      </c>
      <c r="F17" s="492" t="s">
        <v>557</v>
      </c>
      <c r="G17" s="66" t="s">
        <v>790</v>
      </c>
      <c r="H17" s="66">
        <v>6048</v>
      </c>
      <c r="I17" s="70">
        <v>5500776.96</v>
      </c>
      <c r="J17" s="86" t="s">
        <v>791</v>
      </c>
      <c r="K17" s="485" t="s">
        <v>175</v>
      </c>
      <c r="L17" s="272">
        <v>45148</v>
      </c>
      <c r="M17" s="66" t="s">
        <v>1515</v>
      </c>
      <c r="N17" s="318" t="s">
        <v>175</v>
      </c>
    </row>
    <row r="18" spans="1:14" ht="73.8" customHeight="1" x14ac:dyDescent="0.25">
      <c r="A18" s="498"/>
      <c r="B18" s="390"/>
      <c r="C18" s="500"/>
      <c r="D18" s="66">
        <v>15</v>
      </c>
      <c r="E18" s="313" t="s">
        <v>868</v>
      </c>
      <c r="F18" s="494"/>
      <c r="G18" s="66" t="s">
        <v>789</v>
      </c>
      <c r="H18" s="66">
        <v>165</v>
      </c>
      <c r="I18" s="70">
        <v>188614.8</v>
      </c>
      <c r="J18" s="86" t="s">
        <v>792</v>
      </c>
      <c r="K18" s="486"/>
      <c r="L18" s="272">
        <v>45148</v>
      </c>
      <c r="M18" s="66" t="s">
        <v>1516</v>
      </c>
      <c r="N18" s="318" t="s">
        <v>175</v>
      </c>
    </row>
    <row r="19" spans="1:14" ht="38.4" customHeight="1" x14ac:dyDescent="0.25">
      <c r="A19" s="495">
        <v>7</v>
      </c>
      <c r="B19" s="388" t="s">
        <v>1240</v>
      </c>
      <c r="C19" s="380" t="s">
        <v>323</v>
      </c>
      <c r="D19" s="220">
        <v>16</v>
      </c>
      <c r="E19" s="313" t="s">
        <v>883</v>
      </c>
      <c r="F19" s="318" t="s">
        <v>557</v>
      </c>
      <c r="G19" s="66" t="s">
        <v>773</v>
      </c>
      <c r="H19" s="66">
        <v>2800</v>
      </c>
      <c r="I19" s="205">
        <v>2978052</v>
      </c>
      <c r="J19" s="86" t="s">
        <v>775</v>
      </c>
      <c r="K19" s="485" t="s">
        <v>175</v>
      </c>
      <c r="L19" s="272">
        <v>45147</v>
      </c>
      <c r="M19" s="66" t="s">
        <v>1517</v>
      </c>
      <c r="N19" s="318" t="s">
        <v>175</v>
      </c>
    </row>
    <row r="20" spans="1:14" ht="40.200000000000003" customHeight="1" x14ac:dyDescent="0.25">
      <c r="A20" s="496"/>
      <c r="B20" s="389"/>
      <c r="C20" s="381"/>
      <c r="D20" s="220">
        <v>17</v>
      </c>
      <c r="E20" s="313" t="s">
        <v>884</v>
      </c>
      <c r="F20" s="318" t="s">
        <v>557</v>
      </c>
      <c r="G20" s="332" t="s">
        <v>774</v>
      </c>
      <c r="H20" s="66">
        <v>887</v>
      </c>
      <c r="I20" s="70">
        <v>918249.01</v>
      </c>
      <c r="J20" s="86" t="s">
        <v>776</v>
      </c>
      <c r="K20" s="486"/>
      <c r="L20" s="272">
        <v>45148</v>
      </c>
      <c r="M20" s="66" t="s">
        <v>1518</v>
      </c>
      <c r="N20" s="318" t="s">
        <v>175</v>
      </c>
    </row>
    <row r="21" spans="1:14" ht="39" customHeight="1" x14ac:dyDescent="0.25">
      <c r="A21" s="498"/>
      <c r="B21" s="390"/>
      <c r="C21" s="497"/>
      <c r="D21" s="220">
        <v>18</v>
      </c>
      <c r="E21" s="313" t="s">
        <v>862</v>
      </c>
      <c r="F21" s="318" t="s">
        <v>557</v>
      </c>
      <c r="G21" s="66" t="s">
        <v>687</v>
      </c>
      <c r="H21" s="66">
        <v>4806</v>
      </c>
      <c r="I21" s="70">
        <v>5429290.1399999997</v>
      </c>
      <c r="J21" s="86" t="s">
        <v>1335</v>
      </c>
      <c r="K21" s="67" t="s">
        <v>175</v>
      </c>
      <c r="L21" s="272">
        <v>45147</v>
      </c>
      <c r="M21" s="66" t="s">
        <v>1519</v>
      </c>
      <c r="N21" s="318" t="s">
        <v>175</v>
      </c>
    </row>
    <row r="22" spans="1:14" ht="99.6" customHeight="1" x14ac:dyDescent="0.25">
      <c r="A22" s="230">
        <v>8</v>
      </c>
      <c r="B22" s="66" t="s">
        <v>722</v>
      </c>
      <c r="C22" s="66" t="s">
        <v>167</v>
      </c>
      <c r="D22" s="220">
        <v>19</v>
      </c>
      <c r="E22" s="313" t="s">
        <v>866</v>
      </c>
      <c r="F22" s="318" t="s">
        <v>557</v>
      </c>
      <c r="G22" s="66" t="s">
        <v>723</v>
      </c>
      <c r="H22" s="66">
        <v>4412</v>
      </c>
      <c r="I22" s="70">
        <v>4519917.5199999996</v>
      </c>
      <c r="J22" s="86" t="s">
        <v>1050</v>
      </c>
      <c r="K22" s="67" t="s">
        <v>175</v>
      </c>
      <c r="L22" s="272">
        <v>45147</v>
      </c>
      <c r="M22" s="66" t="s">
        <v>1520</v>
      </c>
      <c r="N22" s="318" t="s">
        <v>175</v>
      </c>
    </row>
    <row r="23" spans="1:14" ht="105.6" x14ac:dyDescent="0.25">
      <c r="A23" s="230">
        <v>9</v>
      </c>
      <c r="B23" s="332" t="s">
        <v>684</v>
      </c>
      <c r="C23" s="66" t="s">
        <v>168</v>
      </c>
      <c r="D23" s="220">
        <v>20</v>
      </c>
      <c r="E23" s="313" t="s">
        <v>908</v>
      </c>
      <c r="F23" s="318" t="s">
        <v>557</v>
      </c>
      <c r="G23" s="66" t="s">
        <v>686</v>
      </c>
      <c r="H23" s="66">
        <v>5102</v>
      </c>
      <c r="I23" s="70">
        <v>5884850.8799999999</v>
      </c>
      <c r="J23" s="86" t="s">
        <v>1058</v>
      </c>
      <c r="K23" s="67" t="s">
        <v>175</v>
      </c>
      <c r="L23" s="272">
        <v>45148</v>
      </c>
      <c r="M23" s="66" t="s">
        <v>1521</v>
      </c>
      <c r="N23" s="318" t="s">
        <v>175</v>
      </c>
    </row>
    <row r="24" spans="1:14" ht="105.6" x14ac:dyDescent="0.25">
      <c r="A24" s="230">
        <v>10</v>
      </c>
      <c r="B24" s="66" t="s">
        <v>741</v>
      </c>
      <c r="C24" s="66" t="s">
        <v>169</v>
      </c>
      <c r="D24" s="220">
        <v>21</v>
      </c>
      <c r="E24" s="313" t="s">
        <v>865</v>
      </c>
      <c r="F24" s="318" t="s">
        <v>557</v>
      </c>
      <c r="G24" s="66" t="s">
        <v>742</v>
      </c>
      <c r="H24" s="66">
        <v>5288</v>
      </c>
      <c r="I24" s="70">
        <v>5766246.7199999997</v>
      </c>
      <c r="J24" s="86" t="s">
        <v>929</v>
      </c>
      <c r="K24" s="67" t="s">
        <v>175</v>
      </c>
      <c r="L24" s="272">
        <v>45148</v>
      </c>
      <c r="M24" s="66" t="s">
        <v>1522</v>
      </c>
      <c r="N24" s="318" t="s">
        <v>175</v>
      </c>
    </row>
    <row r="25" spans="1:14" ht="105.6" x14ac:dyDescent="0.25">
      <c r="A25" s="495">
        <v>11</v>
      </c>
      <c r="B25" s="380" t="s">
        <v>743</v>
      </c>
      <c r="C25" s="380" t="s">
        <v>170</v>
      </c>
      <c r="D25" s="220">
        <v>22</v>
      </c>
      <c r="E25" s="313" t="s">
        <v>864</v>
      </c>
      <c r="F25" s="318" t="s">
        <v>557</v>
      </c>
      <c r="G25" s="66" t="s">
        <v>745</v>
      </c>
      <c r="H25" s="66">
        <v>4821</v>
      </c>
      <c r="I25" s="70">
        <v>5595059.7599999998</v>
      </c>
      <c r="J25" s="86" t="s">
        <v>1044</v>
      </c>
      <c r="K25" s="67" t="s">
        <v>175</v>
      </c>
      <c r="L25" s="272">
        <v>45147</v>
      </c>
      <c r="M25" s="66" t="s">
        <v>1523</v>
      </c>
      <c r="N25" s="318" t="s">
        <v>175</v>
      </c>
    </row>
    <row r="26" spans="1:14" ht="79.2" x14ac:dyDescent="0.25">
      <c r="A26" s="498"/>
      <c r="B26" s="497"/>
      <c r="C26" s="497"/>
      <c r="D26" s="220">
        <v>23</v>
      </c>
      <c r="E26" s="313" t="s">
        <v>853</v>
      </c>
      <c r="F26" s="318" t="s">
        <v>557</v>
      </c>
      <c r="G26" s="66" t="s">
        <v>607</v>
      </c>
      <c r="H26" s="66">
        <v>3747</v>
      </c>
      <c r="I26" s="70">
        <v>4358622.8099999996</v>
      </c>
      <c r="J26" s="86" t="s">
        <v>1364</v>
      </c>
      <c r="K26" s="67"/>
      <c r="L26" s="272">
        <v>45188</v>
      </c>
      <c r="M26" s="66" t="s">
        <v>1524</v>
      </c>
      <c r="N26" s="318"/>
    </row>
    <row r="27" spans="1:14" ht="126.6" customHeight="1" x14ac:dyDescent="0.25">
      <c r="A27" s="230">
        <v>12</v>
      </c>
      <c r="B27" s="332" t="s">
        <v>748</v>
      </c>
      <c r="C27" s="66" t="s">
        <v>171</v>
      </c>
      <c r="D27" s="220">
        <v>24</v>
      </c>
      <c r="E27" s="313" t="s">
        <v>749</v>
      </c>
      <c r="F27" s="318" t="s">
        <v>557</v>
      </c>
      <c r="G27" s="66" t="s">
        <v>1045</v>
      </c>
      <c r="H27" s="66">
        <v>5220</v>
      </c>
      <c r="I27" s="70">
        <v>7837934.4000000004</v>
      </c>
      <c r="J27" s="86" t="s">
        <v>1046</v>
      </c>
      <c r="K27" s="67" t="s">
        <v>175</v>
      </c>
      <c r="L27" s="272">
        <v>45147</v>
      </c>
      <c r="M27" s="66" t="s">
        <v>1525</v>
      </c>
      <c r="N27" s="318" t="s">
        <v>175</v>
      </c>
    </row>
    <row r="28" spans="1:14" ht="96" customHeight="1" x14ac:dyDescent="0.25">
      <c r="A28" s="230">
        <v>13</v>
      </c>
      <c r="B28" s="332" t="s">
        <v>909</v>
      </c>
      <c r="C28" s="66" t="s">
        <v>25</v>
      </c>
      <c r="D28" s="220">
        <v>25</v>
      </c>
      <c r="E28" s="313" t="s">
        <v>861</v>
      </c>
      <c r="F28" s="318" t="s">
        <v>557</v>
      </c>
      <c r="G28" s="66" t="s">
        <v>986</v>
      </c>
      <c r="H28" s="66">
        <v>10214</v>
      </c>
      <c r="I28" s="70">
        <v>11551523.300000001</v>
      </c>
      <c r="J28" s="86" t="s">
        <v>910</v>
      </c>
      <c r="K28" s="67" t="s">
        <v>175</v>
      </c>
      <c r="L28" s="272">
        <v>45147</v>
      </c>
      <c r="M28" s="66" t="s">
        <v>1526</v>
      </c>
      <c r="N28" s="318" t="s">
        <v>175</v>
      </c>
    </row>
    <row r="29" spans="1:14" ht="93" customHeight="1" x14ac:dyDescent="0.25">
      <c r="A29" s="230">
        <v>14</v>
      </c>
      <c r="B29" s="66" t="s">
        <v>726</v>
      </c>
      <c r="C29" s="66" t="s">
        <v>122</v>
      </c>
      <c r="D29" s="220">
        <v>26</v>
      </c>
      <c r="E29" s="313" t="s">
        <v>860</v>
      </c>
      <c r="F29" s="318" t="s">
        <v>557</v>
      </c>
      <c r="G29" s="66" t="s">
        <v>727</v>
      </c>
      <c r="H29" s="66">
        <v>5287</v>
      </c>
      <c r="I29" s="70">
        <v>5991228.4000000004</v>
      </c>
      <c r="J29" s="86" t="s">
        <v>1051</v>
      </c>
      <c r="K29" s="67" t="s">
        <v>175</v>
      </c>
      <c r="L29" s="272">
        <v>45147</v>
      </c>
      <c r="M29" s="66" t="s">
        <v>1527</v>
      </c>
      <c r="N29" s="318" t="s">
        <v>175</v>
      </c>
    </row>
    <row r="30" spans="1:14" ht="105.6" x14ac:dyDescent="0.25">
      <c r="A30" s="230">
        <v>15</v>
      </c>
      <c r="B30" s="66" t="s">
        <v>618</v>
      </c>
      <c r="C30" s="66" t="s">
        <v>123</v>
      </c>
      <c r="D30" s="220">
        <v>27</v>
      </c>
      <c r="E30" s="313" t="s">
        <v>885</v>
      </c>
      <c r="F30" s="318" t="s">
        <v>557</v>
      </c>
      <c r="G30" s="66" t="s">
        <v>620</v>
      </c>
      <c r="H30" s="66">
        <v>5665</v>
      </c>
      <c r="I30" s="70">
        <v>7281791</v>
      </c>
      <c r="J30" s="86" t="s">
        <v>1034</v>
      </c>
      <c r="K30" s="67" t="s">
        <v>175</v>
      </c>
      <c r="L30" s="272">
        <v>45148</v>
      </c>
      <c r="M30" s="66" t="s">
        <v>1528</v>
      </c>
      <c r="N30" s="318" t="s">
        <v>175</v>
      </c>
    </row>
    <row r="31" spans="1:14" ht="92.4" x14ac:dyDescent="0.25">
      <c r="A31" s="230">
        <v>16</v>
      </c>
      <c r="B31" s="66" t="s">
        <v>728</v>
      </c>
      <c r="C31" s="66" t="s">
        <v>124</v>
      </c>
      <c r="D31" s="220">
        <v>28</v>
      </c>
      <c r="E31" s="313" t="s">
        <v>729</v>
      </c>
      <c r="F31" s="318" t="s">
        <v>557</v>
      </c>
      <c r="G31" s="66" t="s">
        <v>730</v>
      </c>
      <c r="H31" s="66">
        <v>10083</v>
      </c>
      <c r="I31" s="70">
        <v>11775330.720000001</v>
      </c>
      <c r="J31" s="86" t="s">
        <v>931</v>
      </c>
      <c r="K31" s="67" t="s">
        <v>175</v>
      </c>
      <c r="L31" s="272">
        <v>45147</v>
      </c>
      <c r="M31" s="66" t="s">
        <v>1529</v>
      </c>
      <c r="N31" s="318" t="s">
        <v>175</v>
      </c>
    </row>
    <row r="32" spans="1:14" ht="92.4" x14ac:dyDescent="0.25">
      <c r="A32" s="230">
        <v>17</v>
      </c>
      <c r="B32" s="66" t="s">
        <v>623</v>
      </c>
      <c r="C32" s="66" t="s">
        <v>125</v>
      </c>
      <c r="D32" s="220">
        <v>29</v>
      </c>
      <c r="E32" s="313" t="s">
        <v>510</v>
      </c>
      <c r="F32" s="318" t="s">
        <v>557</v>
      </c>
      <c r="G32" s="66" t="s">
        <v>1478</v>
      </c>
      <c r="H32" s="66">
        <v>3980</v>
      </c>
      <c r="I32" s="70">
        <v>4216133.4000000004</v>
      </c>
      <c r="J32" s="86" t="s">
        <v>1479</v>
      </c>
      <c r="K32" s="67" t="s">
        <v>175</v>
      </c>
      <c r="L32" s="272">
        <v>45147</v>
      </c>
      <c r="M32" s="66" t="s">
        <v>1530</v>
      </c>
      <c r="N32" s="318" t="s">
        <v>175</v>
      </c>
    </row>
    <row r="33" spans="1:14" ht="105.6" x14ac:dyDescent="0.25">
      <c r="A33" s="230">
        <v>18</v>
      </c>
      <c r="B33" s="332" t="s">
        <v>626</v>
      </c>
      <c r="C33" s="66" t="s">
        <v>126</v>
      </c>
      <c r="D33" s="220">
        <v>30</v>
      </c>
      <c r="E33" s="313" t="s">
        <v>859</v>
      </c>
      <c r="F33" s="318" t="s">
        <v>557</v>
      </c>
      <c r="G33" s="66" t="s">
        <v>627</v>
      </c>
      <c r="H33" s="66">
        <v>5318</v>
      </c>
      <c r="I33" s="70">
        <v>6197224.9400000004</v>
      </c>
      <c r="J33" s="86" t="s">
        <v>1036</v>
      </c>
      <c r="K33" s="67" t="s">
        <v>175</v>
      </c>
      <c r="L33" s="272">
        <v>45147</v>
      </c>
      <c r="M33" s="66" t="s">
        <v>1531</v>
      </c>
      <c r="N33" s="318" t="s">
        <v>175</v>
      </c>
    </row>
    <row r="34" spans="1:14" ht="118.8" x14ac:dyDescent="0.25">
      <c r="A34" s="230">
        <v>19</v>
      </c>
      <c r="B34" s="66" t="s">
        <v>832</v>
      </c>
      <c r="C34" s="66" t="s">
        <v>127</v>
      </c>
      <c r="D34" s="220">
        <v>31</v>
      </c>
      <c r="E34" s="313" t="s">
        <v>913</v>
      </c>
      <c r="F34" s="318" t="s">
        <v>557</v>
      </c>
      <c r="G34" s="66" t="s">
        <v>834</v>
      </c>
      <c r="H34" s="66">
        <v>10115</v>
      </c>
      <c r="I34" s="70">
        <v>11422161.449999999</v>
      </c>
      <c r="J34" s="86" t="s">
        <v>1052</v>
      </c>
      <c r="K34" s="67" t="s">
        <v>175</v>
      </c>
      <c r="L34" s="272">
        <v>45147</v>
      </c>
      <c r="M34" s="66" t="s">
        <v>1532</v>
      </c>
      <c r="N34" s="318" t="s">
        <v>175</v>
      </c>
    </row>
    <row r="35" spans="1:14" ht="92.4" x14ac:dyDescent="0.25">
      <c r="A35" s="230">
        <v>20</v>
      </c>
      <c r="B35" s="66" t="s">
        <v>731</v>
      </c>
      <c r="C35" s="66" t="s">
        <v>128</v>
      </c>
      <c r="D35" s="220">
        <v>32</v>
      </c>
      <c r="E35" s="313" t="s">
        <v>886</v>
      </c>
      <c r="F35" s="318" t="s">
        <v>557</v>
      </c>
      <c r="G35" s="66" t="s">
        <v>732</v>
      </c>
      <c r="H35" s="66">
        <v>5321</v>
      </c>
      <c r="I35" s="70">
        <v>5499253.5</v>
      </c>
      <c r="J35" s="86" t="s">
        <v>1053</v>
      </c>
      <c r="K35" s="67" t="s">
        <v>175</v>
      </c>
      <c r="L35" s="272">
        <v>45147</v>
      </c>
      <c r="M35" s="66" t="s">
        <v>1533</v>
      </c>
      <c r="N35" s="318" t="s">
        <v>175</v>
      </c>
    </row>
    <row r="36" spans="1:14" ht="132" x14ac:dyDescent="0.25">
      <c r="A36" s="230">
        <v>21</v>
      </c>
      <c r="B36" s="66" t="s">
        <v>733</v>
      </c>
      <c r="C36" s="66" t="s">
        <v>129</v>
      </c>
      <c r="D36" s="220">
        <v>33</v>
      </c>
      <c r="E36" s="313" t="s">
        <v>858</v>
      </c>
      <c r="F36" s="318" t="s">
        <v>557</v>
      </c>
      <c r="G36" s="66" t="s">
        <v>735</v>
      </c>
      <c r="H36" s="66">
        <v>5318</v>
      </c>
      <c r="I36" s="70">
        <v>5602991.6200000001</v>
      </c>
      <c r="J36" s="86" t="s">
        <v>1055</v>
      </c>
      <c r="K36" s="67" t="s">
        <v>175</v>
      </c>
      <c r="L36" s="272">
        <v>45147</v>
      </c>
      <c r="M36" s="66" t="s">
        <v>1534</v>
      </c>
      <c r="N36" s="318" t="s">
        <v>175</v>
      </c>
    </row>
    <row r="37" spans="1:14" ht="117.75" customHeight="1" x14ac:dyDescent="0.25">
      <c r="A37" s="230">
        <v>22</v>
      </c>
      <c r="B37" s="332" t="s">
        <v>1535</v>
      </c>
      <c r="C37" s="66" t="s">
        <v>130</v>
      </c>
      <c r="D37" s="220">
        <v>34</v>
      </c>
      <c r="E37" s="313" t="s">
        <v>857</v>
      </c>
      <c r="F37" s="318" t="s">
        <v>557</v>
      </c>
      <c r="G37" s="66" t="s">
        <v>902</v>
      </c>
      <c r="H37" s="66">
        <v>7407</v>
      </c>
      <c r="I37" s="70">
        <v>8411018.8499999996</v>
      </c>
      <c r="J37" s="86" t="s">
        <v>903</v>
      </c>
      <c r="K37" s="67" t="s">
        <v>175</v>
      </c>
      <c r="L37" s="272">
        <v>45147</v>
      </c>
      <c r="M37" s="66" t="s">
        <v>1536</v>
      </c>
      <c r="N37" s="318" t="s">
        <v>175</v>
      </c>
    </row>
    <row r="38" spans="1:14" ht="105.6" x14ac:dyDescent="0.25">
      <c r="A38" s="230">
        <v>23</v>
      </c>
      <c r="B38" s="332" t="s">
        <v>628</v>
      </c>
      <c r="C38" s="66" t="s">
        <v>131</v>
      </c>
      <c r="D38" s="220">
        <v>35</v>
      </c>
      <c r="E38" s="313" t="s">
        <v>856</v>
      </c>
      <c r="F38" s="318" t="s">
        <v>557</v>
      </c>
      <c r="G38" s="66" t="s">
        <v>631</v>
      </c>
      <c r="H38" s="66">
        <v>6813</v>
      </c>
      <c r="I38" s="70">
        <v>7325678.25</v>
      </c>
      <c r="J38" s="86" t="s">
        <v>1037</v>
      </c>
      <c r="K38" s="67" t="s">
        <v>175</v>
      </c>
      <c r="L38" s="272">
        <v>45148</v>
      </c>
      <c r="M38" s="66" t="s">
        <v>1537</v>
      </c>
      <c r="N38" s="318" t="s">
        <v>175</v>
      </c>
    </row>
    <row r="39" spans="1:14" ht="92.4" x14ac:dyDescent="0.25">
      <c r="A39" s="230">
        <v>24</v>
      </c>
      <c r="B39" s="332" t="s">
        <v>636</v>
      </c>
      <c r="C39" s="66" t="s">
        <v>132</v>
      </c>
      <c r="D39" s="220">
        <v>36</v>
      </c>
      <c r="E39" s="313" t="s">
        <v>855</v>
      </c>
      <c r="F39" s="318" t="s">
        <v>557</v>
      </c>
      <c r="G39" s="66" t="s">
        <v>637</v>
      </c>
      <c r="H39" s="66">
        <v>5744</v>
      </c>
      <c r="I39" s="70">
        <v>6491811.3600000003</v>
      </c>
      <c r="J39" s="86" t="s">
        <v>1038</v>
      </c>
      <c r="K39" s="67" t="s">
        <v>175</v>
      </c>
      <c r="L39" s="272">
        <v>45148</v>
      </c>
      <c r="M39" s="66" t="s">
        <v>1538</v>
      </c>
      <c r="N39" s="318" t="s">
        <v>175</v>
      </c>
    </row>
    <row r="40" spans="1:14" ht="111" customHeight="1" x14ac:dyDescent="0.25">
      <c r="A40" s="230">
        <v>25</v>
      </c>
      <c r="B40" s="332" t="s">
        <v>752</v>
      </c>
      <c r="C40" s="66" t="s">
        <v>133</v>
      </c>
      <c r="D40" s="220">
        <v>37</v>
      </c>
      <c r="E40" s="313" t="s">
        <v>1368</v>
      </c>
      <c r="F40" s="318" t="s">
        <v>557</v>
      </c>
      <c r="G40" s="66" t="s">
        <v>753</v>
      </c>
      <c r="H40" s="66">
        <v>8069</v>
      </c>
      <c r="I40" s="70">
        <v>9282093.4600000009</v>
      </c>
      <c r="J40" s="86" t="s">
        <v>1059</v>
      </c>
      <c r="K40" s="67" t="s">
        <v>175</v>
      </c>
      <c r="L40" s="272">
        <v>45148</v>
      </c>
      <c r="M40" s="66" t="s">
        <v>1539</v>
      </c>
      <c r="N40" s="318" t="s">
        <v>175</v>
      </c>
    </row>
    <row r="41" spans="1:14" ht="105.6" x14ac:dyDescent="0.25">
      <c r="A41" s="230">
        <v>26</v>
      </c>
      <c r="B41" s="66" t="s">
        <v>688</v>
      </c>
      <c r="C41" s="66" t="s">
        <v>134</v>
      </c>
      <c r="D41" s="220">
        <v>38</v>
      </c>
      <c r="E41" s="313" t="s">
        <v>887</v>
      </c>
      <c r="F41" s="318" t="s">
        <v>557</v>
      </c>
      <c r="G41" s="66" t="s">
        <v>691</v>
      </c>
      <c r="H41" s="66">
        <v>6599</v>
      </c>
      <c r="I41" s="70">
        <v>5110265.5999999996</v>
      </c>
      <c r="J41" s="86" t="s">
        <v>1060</v>
      </c>
      <c r="K41" s="67" t="s">
        <v>175</v>
      </c>
      <c r="L41" s="272">
        <v>45147</v>
      </c>
      <c r="M41" s="66" t="s">
        <v>1540</v>
      </c>
      <c r="N41" s="318" t="s">
        <v>175</v>
      </c>
    </row>
    <row r="42" spans="1:14" ht="92.4" x14ac:dyDescent="0.25">
      <c r="A42" s="230">
        <v>27</v>
      </c>
      <c r="B42" s="66" t="s">
        <v>915</v>
      </c>
      <c r="C42" s="66" t="s">
        <v>135</v>
      </c>
      <c r="D42" s="220">
        <v>39</v>
      </c>
      <c r="E42" s="313" t="s">
        <v>888</v>
      </c>
      <c r="F42" s="318" t="s">
        <v>557</v>
      </c>
      <c r="G42" s="66" t="s">
        <v>697</v>
      </c>
      <c r="H42" s="66">
        <v>6315</v>
      </c>
      <c r="I42" s="70">
        <v>6469464.9000000004</v>
      </c>
      <c r="J42" s="86" t="s">
        <v>924</v>
      </c>
      <c r="K42" s="67" t="s">
        <v>175</v>
      </c>
      <c r="L42" s="272">
        <v>45147</v>
      </c>
      <c r="M42" s="66" t="s">
        <v>1541</v>
      </c>
      <c r="N42" s="318" t="s">
        <v>175</v>
      </c>
    </row>
    <row r="43" spans="1:14" ht="95.25" customHeight="1" x14ac:dyDescent="0.25">
      <c r="A43" s="230">
        <v>28</v>
      </c>
      <c r="B43" s="332" t="s">
        <v>737</v>
      </c>
      <c r="C43" s="66" t="s">
        <v>136</v>
      </c>
      <c r="D43" s="220">
        <v>40</v>
      </c>
      <c r="E43" s="313" t="s">
        <v>889</v>
      </c>
      <c r="F43" s="318" t="s">
        <v>557</v>
      </c>
      <c r="G43" s="66" t="s">
        <v>738</v>
      </c>
      <c r="H43" s="66">
        <v>10632</v>
      </c>
      <c r="I43" s="70">
        <v>11308620.48</v>
      </c>
      <c r="J43" s="86" t="s">
        <v>1056</v>
      </c>
      <c r="K43" s="67" t="s">
        <v>175</v>
      </c>
      <c r="L43" s="272">
        <v>45147</v>
      </c>
      <c r="M43" s="66" t="s">
        <v>1542</v>
      </c>
      <c r="N43" s="318" t="s">
        <v>175</v>
      </c>
    </row>
    <row r="44" spans="1:14" ht="132" x14ac:dyDescent="0.25">
      <c r="A44" s="230">
        <v>29</v>
      </c>
      <c r="B44" s="66" t="s">
        <v>1041</v>
      </c>
      <c r="C44" s="66" t="s">
        <v>137</v>
      </c>
      <c r="D44" s="220">
        <v>41</v>
      </c>
      <c r="E44" s="313" t="s">
        <v>1371</v>
      </c>
      <c r="F44" s="318" t="s">
        <v>557</v>
      </c>
      <c r="G44" s="66" t="s">
        <v>698</v>
      </c>
      <c r="H44" s="66">
        <v>3680</v>
      </c>
      <c r="I44" s="70">
        <v>4295185.5999999996</v>
      </c>
      <c r="J44" s="86" t="s">
        <v>925</v>
      </c>
      <c r="K44" s="67" t="s">
        <v>175</v>
      </c>
      <c r="L44" s="272">
        <v>45148</v>
      </c>
      <c r="M44" s="66" t="s">
        <v>1543</v>
      </c>
      <c r="N44" s="318" t="s">
        <v>175</v>
      </c>
    </row>
    <row r="45" spans="1:14" ht="105.6" x14ac:dyDescent="0.25">
      <c r="A45" s="230">
        <v>30</v>
      </c>
      <c r="B45" s="66" t="s">
        <v>699</v>
      </c>
      <c r="C45" s="66" t="s">
        <v>138</v>
      </c>
      <c r="D45" s="220">
        <v>42</v>
      </c>
      <c r="E45" s="313" t="s">
        <v>854</v>
      </c>
      <c r="F45" s="318" t="s">
        <v>557</v>
      </c>
      <c r="G45" s="66" t="s">
        <v>700</v>
      </c>
      <c r="H45" s="66">
        <v>6455</v>
      </c>
      <c r="I45" s="70">
        <v>6739730.0499999998</v>
      </c>
      <c r="J45" s="86" t="s">
        <v>1061</v>
      </c>
      <c r="K45" s="67" t="s">
        <v>175</v>
      </c>
      <c r="L45" s="272">
        <v>45148</v>
      </c>
      <c r="M45" s="66" t="s">
        <v>1544</v>
      </c>
      <c r="N45" s="318" t="s">
        <v>175</v>
      </c>
    </row>
    <row r="46" spans="1:14" ht="96.75" customHeight="1" x14ac:dyDescent="0.25">
      <c r="A46" s="230">
        <v>31</v>
      </c>
      <c r="B46" s="332" t="s">
        <v>755</v>
      </c>
      <c r="C46" s="66" t="s">
        <v>139</v>
      </c>
      <c r="D46" s="220">
        <v>43</v>
      </c>
      <c r="E46" s="313" t="s">
        <v>907</v>
      </c>
      <c r="F46" s="318" t="s">
        <v>557</v>
      </c>
      <c r="G46" s="66" t="s">
        <v>769</v>
      </c>
      <c r="H46" s="66">
        <v>4948</v>
      </c>
      <c r="I46" s="70">
        <v>5074124.5199999996</v>
      </c>
      <c r="J46" s="86" t="s">
        <v>1047</v>
      </c>
      <c r="K46" s="67" t="s">
        <v>175</v>
      </c>
      <c r="L46" s="272">
        <v>45147</v>
      </c>
      <c r="M46" s="66" t="s">
        <v>1545</v>
      </c>
      <c r="N46" s="318" t="s">
        <v>175</v>
      </c>
    </row>
    <row r="47" spans="1:14" ht="92.4" x14ac:dyDescent="0.25">
      <c r="A47" s="230">
        <v>32</v>
      </c>
      <c r="B47" s="66" t="s">
        <v>701</v>
      </c>
      <c r="C47" s="66" t="s">
        <v>140</v>
      </c>
      <c r="D47" s="220">
        <v>44</v>
      </c>
      <c r="E47" s="313" t="s">
        <v>845</v>
      </c>
      <c r="F47" s="318" t="s">
        <v>640</v>
      </c>
      <c r="G47" s="66" t="s">
        <v>704</v>
      </c>
      <c r="H47" s="66">
        <v>4063</v>
      </c>
      <c r="I47" s="70">
        <v>4465846.45</v>
      </c>
      <c r="J47" s="86" t="s">
        <v>1063</v>
      </c>
      <c r="K47" s="67" t="s">
        <v>175</v>
      </c>
      <c r="L47" s="272">
        <v>45148</v>
      </c>
      <c r="M47" s="66" t="s">
        <v>1546</v>
      </c>
      <c r="N47" s="318" t="s">
        <v>175</v>
      </c>
    </row>
    <row r="48" spans="1:14" ht="118.8" x14ac:dyDescent="0.25">
      <c r="A48" s="230">
        <v>33</v>
      </c>
      <c r="B48" s="332" t="s">
        <v>705</v>
      </c>
      <c r="C48" s="66" t="s">
        <v>141</v>
      </c>
      <c r="D48" s="220">
        <v>45</v>
      </c>
      <c r="E48" s="313" t="s">
        <v>890</v>
      </c>
      <c r="F48" s="318" t="s">
        <v>640</v>
      </c>
      <c r="G48" s="66" t="s">
        <v>707</v>
      </c>
      <c r="H48" s="66">
        <v>4717</v>
      </c>
      <c r="I48" s="70">
        <v>6056958.1900000004</v>
      </c>
      <c r="J48" s="86" t="s">
        <v>1048</v>
      </c>
      <c r="K48" s="67" t="s">
        <v>175</v>
      </c>
      <c r="L48" s="272">
        <v>45147</v>
      </c>
      <c r="M48" s="66" t="s">
        <v>1547</v>
      </c>
      <c r="N48" s="318" t="s">
        <v>175</v>
      </c>
    </row>
    <row r="49" spans="1:14" s="232" customFormat="1" ht="67.2" customHeight="1" x14ac:dyDescent="0.25">
      <c r="A49" s="495">
        <v>34</v>
      </c>
      <c r="B49" s="380" t="s">
        <v>768</v>
      </c>
      <c r="C49" s="325" t="s">
        <v>142</v>
      </c>
      <c r="D49" s="220">
        <v>46</v>
      </c>
      <c r="E49" s="313" t="s">
        <v>891</v>
      </c>
      <c r="F49" s="318" t="s">
        <v>640</v>
      </c>
      <c r="G49" s="66" t="s">
        <v>770</v>
      </c>
      <c r="H49" s="66">
        <v>3344</v>
      </c>
      <c r="I49" s="70">
        <v>5187079.04</v>
      </c>
      <c r="J49" s="86" t="s">
        <v>1049</v>
      </c>
      <c r="K49" s="67" t="s">
        <v>175</v>
      </c>
      <c r="L49" s="272">
        <v>45148</v>
      </c>
      <c r="M49" s="66" t="s">
        <v>1548</v>
      </c>
      <c r="N49" s="318" t="s">
        <v>175</v>
      </c>
    </row>
    <row r="50" spans="1:14" s="232" customFormat="1" ht="79.8" customHeight="1" x14ac:dyDescent="0.25">
      <c r="A50" s="498"/>
      <c r="B50" s="497"/>
      <c r="C50" s="326"/>
      <c r="D50" s="220">
        <v>47</v>
      </c>
      <c r="E50" s="313" t="s">
        <v>863</v>
      </c>
      <c r="F50" s="318" t="s">
        <v>557</v>
      </c>
      <c r="G50" s="66" t="s">
        <v>718</v>
      </c>
      <c r="H50" s="66">
        <v>2405</v>
      </c>
      <c r="I50" s="70">
        <v>3622362.9</v>
      </c>
      <c r="J50" s="86" t="s">
        <v>1087</v>
      </c>
      <c r="K50" s="67" t="s">
        <v>175</v>
      </c>
      <c r="L50" s="272">
        <v>45188</v>
      </c>
      <c r="M50" s="66" t="s">
        <v>1549</v>
      </c>
      <c r="N50" s="318" t="s">
        <v>175</v>
      </c>
    </row>
    <row r="51" spans="1:14" ht="66" customHeight="1" x14ac:dyDescent="0.25">
      <c r="A51" s="495">
        <v>35</v>
      </c>
      <c r="B51" s="380" t="s">
        <v>739</v>
      </c>
      <c r="C51" s="380" t="s">
        <v>143</v>
      </c>
      <c r="D51" s="220">
        <v>48</v>
      </c>
      <c r="E51" s="313" t="s">
        <v>852</v>
      </c>
      <c r="F51" s="318" t="s">
        <v>640</v>
      </c>
      <c r="G51" s="66" t="s">
        <v>740</v>
      </c>
      <c r="H51" s="66">
        <v>3935</v>
      </c>
      <c r="I51" s="70">
        <v>4534457.9000000004</v>
      </c>
      <c r="J51" s="86" t="s">
        <v>1057</v>
      </c>
      <c r="K51" s="67" t="s">
        <v>175</v>
      </c>
      <c r="L51" s="272">
        <v>45148</v>
      </c>
      <c r="M51" s="66" t="s">
        <v>1550</v>
      </c>
      <c r="N51" s="318" t="s">
        <v>175</v>
      </c>
    </row>
    <row r="52" spans="1:14" ht="69.599999999999994" customHeight="1" x14ac:dyDescent="0.25">
      <c r="A52" s="498"/>
      <c r="B52" s="497"/>
      <c r="C52" s="497"/>
      <c r="D52" s="220">
        <v>49</v>
      </c>
      <c r="E52" s="313" t="s">
        <v>750</v>
      </c>
      <c r="F52" s="318" t="s">
        <v>557</v>
      </c>
      <c r="G52" s="66" t="s">
        <v>751</v>
      </c>
      <c r="H52" s="66">
        <v>6491</v>
      </c>
      <c r="I52" s="70">
        <v>6585768.5999999996</v>
      </c>
      <c r="J52" s="86" t="s">
        <v>1373</v>
      </c>
      <c r="K52" s="67"/>
      <c r="L52" s="272">
        <v>45148</v>
      </c>
      <c r="M52" s="66" t="s">
        <v>1551</v>
      </c>
      <c r="N52" s="318"/>
    </row>
    <row r="53" spans="1:14" ht="99" customHeight="1" x14ac:dyDescent="0.25">
      <c r="A53" s="230">
        <v>36</v>
      </c>
      <c r="B53" s="332" t="s">
        <v>639</v>
      </c>
      <c r="C53" s="66" t="s">
        <v>144</v>
      </c>
      <c r="D53" s="220">
        <v>50</v>
      </c>
      <c r="E53" s="313" t="s">
        <v>851</v>
      </c>
      <c r="F53" s="318" t="s">
        <v>640</v>
      </c>
      <c r="G53" s="66" t="s">
        <v>641</v>
      </c>
      <c r="H53" s="66">
        <v>4702</v>
      </c>
      <c r="I53" s="70">
        <v>4924968.84</v>
      </c>
      <c r="J53" s="86" t="s">
        <v>1064</v>
      </c>
      <c r="K53" s="67" t="s">
        <v>175</v>
      </c>
      <c r="L53" s="272">
        <v>45147</v>
      </c>
      <c r="M53" s="66" t="s">
        <v>1552</v>
      </c>
      <c r="N53" s="318" t="s">
        <v>175</v>
      </c>
    </row>
    <row r="54" spans="1:14" ht="104.25" customHeight="1" x14ac:dyDescent="0.25">
      <c r="A54" s="230">
        <v>37</v>
      </c>
      <c r="B54" s="332" t="s">
        <v>642</v>
      </c>
      <c r="C54" s="66" t="s">
        <v>199</v>
      </c>
      <c r="D54" s="220">
        <v>51</v>
      </c>
      <c r="E54" s="313" t="s">
        <v>850</v>
      </c>
      <c r="F54" s="318" t="s">
        <v>640</v>
      </c>
      <c r="G54" s="66" t="s">
        <v>644</v>
      </c>
      <c r="H54" s="66">
        <v>9742</v>
      </c>
      <c r="I54" s="70">
        <v>11020052.98</v>
      </c>
      <c r="J54" s="86" t="s">
        <v>935</v>
      </c>
      <c r="K54" s="67" t="s">
        <v>175</v>
      </c>
      <c r="L54" s="272">
        <v>45147</v>
      </c>
      <c r="M54" s="66" t="s">
        <v>1553</v>
      </c>
      <c r="N54" s="318" t="s">
        <v>175</v>
      </c>
    </row>
    <row r="55" spans="1:14" ht="43.2" customHeight="1" x14ac:dyDescent="0.25">
      <c r="A55" s="495">
        <v>38</v>
      </c>
      <c r="B55" s="380" t="s">
        <v>1072</v>
      </c>
      <c r="C55" s="380" t="s">
        <v>69</v>
      </c>
      <c r="D55" s="220">
        <v>52</v>
      </c>
      <c r="E55" s="313" t="s">
        <v>906</v>
      </c>
      <c r="F55" s="318" t="s">
        <v>557</v>
      </c>
      <c r="G55" s="66" t="s">
        <v>1375</v>
      </c>
      <c r="H55" s="66">
        <v>23213</v>
      </c>
      <c r="I55" s="70">
        <v>26787337.739999998</v>
      </c>
      <c r="J55" s="86" t="s">
        <v>613</v>
      </c>
      <c r="K55" s="67" t="s">
        <v>175</v>
      </c>
      <c r="L55" s="272">
        <v>45148</v>
      </c>
      <c r="M55" s="66" t="s">
        <v>1554</v>
      </c>
      <c r="N55" s="318" t="s">
        <v>175</v>
      </c>
    </row>
    <row r="56" spans="1:14" ht="36.75" customHeight="1" x14ac:dyDescent="0.25">
      <c r="A56" s="498"/>
      <c r="B56" s="497"/>
      <c r="C56" s="497"/>
      <c r="D56" s="220">
        <v>53</v>
      </c>
      <c r="E56" s="313" t="s">
        <v>991</v>
      </c>
      <c r="F56" s="318" t="s">
        <v>557</v>
      </c>
      <c r="G56" s="66" t="s">
        <v>708</v>
      </c>
      <c r="H56" s="66">
        <v>10081</v>
      </c>
      <c r="I56" s="70">
        <v>10596139.1</v>
      </c>
      <c r="J56" s="86" t="s">
        <v>990</v>
      </c>
      <c r="K56" s="67"/>
      <c r="L56" s="272">
        <v>45148</v>
      </c>
      <c r="M56" s="66" t="s">
        <v>1555</v>
      </c>
      <c r="N56" s="318" t="s">
        <v>175</v>
      </c>
    </row>
    <row r="57" spans="1:14" ht="102.75" customHeight="1" x14ac:dyDescent="0.25">
      <c r="A57" s="230">
        <v>39</v>
      </c>
      <c r="B57" s="66" t="s">
        <v>1019</v>
      </c>
      <c r="C57" s="66" t="s">
        <v>70</v>
      </c>
      <c r="D57" s="220">
        <v>54</v>
      </c>
      <c r="E57" s="313" t="s">
        <v>849</v>
      </c>
      <c r="F57" s="318" t="s">
        <v>557</v>
      </c>
      <c r="G57" s="66" t="s">
        <v>804</v>
      </c>
      <c r="H57" s="66">
        <v>24230</v>
      </c>
      <c r="I57" s="70">
        <v>25526305</v>
      </c>
      <c r="J57" s="86" t="s">
        <v>805</v>
      </c>
      <c r="K57" s="67" t="s">
        <v>175</v>
      </c>
      <c r="L57" s="272">
        <v>45147</v>
      </c>
      <c r="M57" s="66" t="s">
        <v>1556</v>
      </c>
      <c r="N57" s="318" t="s">
        <v>175</v>
      </c>
    </row>
    <row r="58" spans="1:14" ht="39.6" customHeight="1" x14ac:dyDescent="0.25">
      <c r="A58" s="495">
        <v>40</v>
      </c>
      <c r="B58" s="388" t="s">
        <v>663</v>
      </c>
      <c r="C58" s="380" t="s">
        <v>71</v>
      </c>
      <c r="D58" s="220">
        <v>55</v>
      </c>
      <c r="E58" s="313" t="s">
        <v>1396</v>
      </c>
      <c r="F58" s="492" t="s">
        <v>557</v>
      </c>
      <c r="G58" s="66" t="s">
        <v>665</v>
      </c>
      <c r="H58" s="66">
        <v>8746</v>
      </c>
      <c r="I58" s="70">
        <v>10202646.300000001</v>
      </c>
      <c r="J58" s="86" t="s">
        <v>666</v>
      </c>
      <c r="K58" s="67" t="s">
        <v>175</v>
      </c>
      <c r="L58" s="272">
        <v>45147</v>
      </c>
      <c r="M58" s="66" t="s">
        <v>1557</v>
      </c>
      <c r="N58" s="318" t="s">
        <v>175</v>
      </c>
    </row>
    <row r="59" spans="1:14" ht="75.75" customHeight="1" x14ac:dyDescent="0.25">
      <c r="A59" s="498"/>
      <c r="B59" s="390"/>
      <c r="C59" s="497"/>
      <c r="D59" s="220">
        <v>56</v>
      </c>
      <c r="E59" s="313" t="s">
        <v>848</v>
      </c>
      <c r="F59" s="494"/>
      <c r="G59" s="66" t="s">
        <v>664</v>
      </c>
      <c r="H59" s="66">
        <v>7428</v>
      </c>
      <c r="I59" s="70">
        <v>11153290.560000001</v>
      </c>
      <c r="J59" s="86" t="s">
        <v>667</v>
      </c>
      <c r="K59" s="67" t="s">
        <v>175</v>
      </c>
      <c r="L59" s="272">
        <v>45147</v>
      </c>
      <c r="M59" s="66" t="s">
        <v>1558</v>
      </c>
      <c r="N59" s="318" t="s">
        <v>175</v>
      </c>
    </row>
    <row r="60" spans="1:14" ht="97.2" customHeight="1" x14ac:dyDescent="0.25">
      <c r="A60" s="230">
        <v>41</v>
      </c>
      <c r="B60" s="332" t="s">
        <v>657</v>
      </c>
      <c r="C60" s="66" t="s">
        <v>381</v>
      </c>
      <c r="D60" s="220">
        <v>57</v>
      </c>
      <c r="E60" s="313" t="s">
        <v>847</v>
      </c>
      <c r="F60" s="318" t="s">
        <v>557</v>
      </c>
      <c r="G60" s="66" t="s">
        <v>658</v>
      </c>
      <c r="H60" s="66">
        <v>6386</v>
      </c>
      <c r="I60" s="70">
        <v>9588706.7200000007</v>
      </c>
      <c r="J60" s="86" t="s">
        <v>659</v>
      </c>
      <c r="K60" s="67" t="s">
        <v>175</v>
      </c>
      <c r="L60" s="272">
        <v>43735</v>
      </c>
      <c r="M60" s="66" t="s">
        <v>1559</v>
      </c>
      <c r="N60" s="318" t="s">
        <v>175</v>
      </c>
    </row>
    <row r="61" spans="1:14" ht="79.2" x14ac:dyDescent="0.25">
      <c r="A61" s="230">
        <v>42</v>
      </c>
      <c r="B61" s="332" t="s">
        <v>551</v>
      </c>
      <c r="C61" s="66" t="s">
        <v>382</v>
      </c>
      <c r="D61" s="220">
        <v>58</v>
      </c>
      <c r="E61" s="313" t="s">
        <v>892</v>
      </c>
      <c r="F61" s="318" t="s">
        <v>557</v>
      </c>
      <c r="G61" s="66" t="s">
        <v>901</v>
      </c>
      <c r="H61" s="66">
        <v>10555</v>
      </c>
      <c r="I61" s="70">
        <v>11326148.300000001</v>
      </c>
      <c r="J61" s="86" t="s">
        <v>552</v>
      </c>
      <c r="K61" s="67" t="s">
        <v>175</v>
      </c>
      <c r="L61" s="272">
        <v>45148</v>
      </c>
      <c r="M61" s="66" t="s">
        <v>1560</v>
      </c>
      <c r="N61" s="318" t="s">
        <v>175</v>
      </c>
    </row>
    <row r="62" spans="1:14" ht="81.75" customHeight="1" x14ac:dyDescent="0.25">
      <c r="A62" s="230">
        <v>43</v>
      </c>
      <c r="B62" s="332" t="s">
        <v>999</v>
      </c>
      <c r="C62" s="66" t="s">
        <v>383</v>
      </c>
      <c r="D62" s="220">
        <v>59</v>
      </c>
      <c r="E62" s="313" t="s">
        <v>893</v>
      </c>
      <c r="F62" s="318" t="s">
        <v>557</v>
      </c>
      <c r="G62" s="66" t="s">
        <v>546</v>
      </c>
      <c r="H62" s="66">
        <v>6515</v>
      </c>
      <c r="I62" s="70">
        <v>7338039.9500000002</v>
      </c>
      <c r="J62" s="86" t="s">
        <v>550</v>
      </c>
      <c r="K62" s="67"/>
      <c r="L62" s="272">
        <v>45147</v>
      </c>
      <c r="M62" s="66" t="s">
        <v>1561</v>
      </c>
      <c r="N62" s="318" t="s">
        <v>175</v>
      </c>
    </row>
    <row r="63" spans="1:14" ht="79.2" x14ac:dyDescent="0.25">
      <c r="A63" s="230">
        <v>44</v>
      </c>
      <c r="B63" s="332" t="s">
        <v>709</v>
      </c>
      <c r="C63" s="66" t="s">
        <v>384</v>
      </c>
      <c r="D63" s="220">
        <v>60</v>
      </c>
      <c r="E63" s="313" t="s">
        <v>846</v>
      </c>
      <c r="F63" s="318" t="s">
        <v>557</v>
      </c>
      <c r="G63" s="66" t="s">
        <v>711</v>
      </c>
      <c r="H63" s="66">
        <v>28976</v>
      </c>
      <c r="I63" s="70">
        <v>33277487.199999999</v>
      </c>
      <c r="J63" s="86" t="s">
        <v>712</v>
      </c>
      <c r="K63" s="67" t="s">
        <v>175</v>
      </c>
      <c r="L63" s="272">
        <v>45147</v>
      </c>
      <c r="M63" s="66" t="s">
        <v>1562</v>
      </c>
      <c r="N63" s="318" t="s">
        <v>175</v>
      </c>
    </row>
    <row r="64" spans="1:14" ht="79.2" x14ac:dyDescent="0.25">
      <c r="A64" s="230">
        <v>45</v>
      </c>
      <c r="B64" s="332" t="s">
        <v>713</v>
      </c>
      <c r="C64" s="66" t="s">
        <v>385</v>
      </c>
      <c r="D64" s="220">
        <v>61</v>
      </c>
      <c r="E64" s="313" t="s">
        <v>894</v>
      </c>
      <c r="F64" s="318" t="s">
        <v>557</v>
      </c>
      <c r="G64" s="66" t="s">
        <v>715</v>
      </c>
      <c r="H64" s="66">
        <v>8892</v>
      </c>
      <c r="I64" s="70">
        <v>9740118.9600000009</v>
      </c>
      <c r="J64" s="86" t="s">
        <v>716</v>
      </c>
      <c r="K64" s="67" t="s">
        <v>175</v>
      </c>
      <c r="L64" s="272">
        <v>45148</v>
      </c>
      <c r="M64" s="66" t="s">
        <v>1563</v>
      </c>
      <c r="N64" s="318" t="s">
        <v>175</v>
      </c>
    </row>
    <row r="65" spans="1:14" ht="67.5" customHeight="1" x14ac:dyDescent="0.25">
      <c r="A65" s="314">
        <v>46</v>
      </c>
      <c r="B65" s="341" t="s">
        <v>1220</v>
      </c>
      <c r="C65" s="311" t="s">
        <v>200</v>
      </c>
      <c r="D65" s="220">
        <v>62</v>
      </c>
      <c r="E65" s="313" t="s">
        <v>1042</v>
      </c>
      <c r="F65" s="318" t="s">
        <v>640</v>
      </c>
      <c r="G65" s="48" t="s">
        <v>719</v>
      </c>
      <c r="H65" s="66">
        <v>6398</v>
      </c>
      <c r="I65" s="70">
        <v>6638372.8600000003</v>
      </c>
      <c r="J65" s="86" t="s">
        <v>1043</v>
      </c>
      <c r="K65" s="315"/>
      <c r="L65" s="272">
        <v>45147</v>
      </c>
      <c r="M65" s="66" t="s">
        <v>1564</v>
      </c>
      <c r="N65" s="318" t="s">
        <v>175</v>
      </c>
    </row>
    <row r="66" spans="1:14" ht="79.2" x14ac:dyDescent="0.25">
      <c r="A66" s="230">
        <v>47</v>
      </c>
      <c r="B66" s="332" t="s">
        <v>1000</v>
      </c>
      <c r="C66" s="66" t="s">
        <v>162</v>
      </c>
      <c r="D66" s="220">
        <v>63</v>
      </c>
      <c r="E66" s="313" t="s">
        <v>895</v>
      </c>
      <c r="F66" s="318" t="s">
        <v>557</v>
      </c>
      <c r="G66" s="66" t="s">
        <v>553</v>
      </c>
      <c r="H66" s="66">
        <v>11499</v>
      </c>
      <c r="I66" s="70">
        <v>11836035.689999999</v>
      </c>
      <c r="J66" s="86" t="s">
        <v>554</v>
      </c>
      <c r="K66" s="67" t="s">
        <v>175</v>
      </c>
      <c r="L66" s="272">
        <v>45152</v>
      </c>
      <c r="M66" s="66" t="s">
        <v>1565</v>
      </c>
      <c r="N66" s="318" t="s">
        <v>175</v>
      </c>
    </row>
    <row r="67" spans="1:14" ht="49.5" customHeight="1" x14ac:dyDescent="0.25">
      <c r="A67" s="495">
        <v>48</v>
      </c>
      <c r="B67" s="388" t="s">
        <v>1071</v>
      </c>
      <c r="C67" s="380" t="s">
        <v>163</v>
      </c>
      <c r="D67" s="220">
        <v>64</v>
      </c>
      <c r="E67" s="313" t="s">
        <v>605</v>
      </c>
      <c r="F67" s="318" t="s">
        <v>557</v>
      </c>
      <c r="G67" s="66" t="s">
        <v>604</v>
      </c>
      <c r="H67" s="66">
        <v>13063</v>
      </c>
      <c r="I67" s="70">
        <v>14448461.779999999</v>
      </c>
      <c r="J67" s="86" t="s">
        <v>1006</v>
      </c>
      <c r="K67" s="67" t="s">
        <v>175</v>
      </c>
      <c r="L67" s="272">
        <v>45147</v>
      </c>
      <c r="M67" s="66" t="s">
        <v>1566</v>
      </c>
      <c r="N67" s="318" t="s">
        <v>175</v>
      </c>
    </row>
    <row r="68" spans="1:14" ht="48" customHeight="1" x14ac:dyDescent="0.25">
      <c r="A68" s="496"/>
      <c r="B68" s="389"/>
      <c r="C68" s="381"/>
      <c r="D68" s="220">
        <v>65</v>
      </c>
      <c r="E68" s="313" t="s">
        <v>1004</v>
      </c>
      <c r="F68" s="318" t="s">
        <v>557</v>
      </c>
      <c r="G68" s="66" t="s">
        <v>1005</v>
      </c>
      <c r="H68" s="66">
        <v>49</v>
      </c>
      <c r="I68" s="70">
        <v>37527.14</v>
      </c>
      <c r="J68" s="86" t="s">
        <v>1006</v>
      </c>
      <c r="K68" s="67"/>
      <c r="L68" s="272">
        <v>40763</v>
      </c>
      <c r="M68" s="66" t="s">
        <v>1567</v>
      </c>
      <c r="N68" s="318" t="s">
        <v>175</v>
      </c>
    </row>
    <row r="69" spans="1:14" ht="45" customHeight="1" x14ac:dyDescent="0.25">
      <c r="A69" s="498"/>
      <c r="B69" s="390"/>
      <c r="C69" s="497"/>
      <c r="D69" s="220">
        <v>66</v>
      </c>
      <c r="E69" s="313" t="s">
        <v>904</v>
      </c>
      <c r="F69" s="318" t="s">
        <v>557</v>
      </c>
      <c r="G69" s="66" t="s">
        <v>648</v>
      </c>
      <c r="H69" s="66">
        <v>13885</v>
      </c>
      <c r="I69" s="70">
        <v>11988586.699999999</v>
      </c>
      <c r="J69" s="86" t="s">
        <v>649</v>
      </c>
      <c r="K69" s="67" t="s">
        <v>175</v>
      </c>
      <c r="L69" s="272">
        <v>45147</v>
      </c>
      <c r="M69" s="66" t="s">
        <v>1568</v>
      </c>
      <c r="N69" s="318" t="s">
        <v>175</v>
      </c>
    </row>
    <row r="70" spans="1:14" ht="81" customHeight="1" x14ac:dyDescent="0.25">
      <c r="A70" s="230">
        <v>49</v>
      </c>
      <c r="B70" s="332" t="s">
        <v>681</v>
      </c>
      <c r="C70" s="66" t="s">
        <v>164</v>
      </c>
      <c r="D70" s="220">
        <v>67</v>
      </c>
      <c r="E70" s="313" t="s">
        <v>896</v>
      </c>
      <c r="F70" s="318" t="s">
        <v>557</v>
      </c>
      <c r="G70" s="66" t="s">
        <v>682</v>
      </c>
      <c r="H70" s="66">
        <v>23167</v>
      </c>
      <c r="I70" s="70">
        <v>26242419.25</v>
      </c>
      <c r="J70" s="86" t="s">
        <v>683</v>
      </c>
      <c r="K70" s="67" t="s">
        <v>175</v>
      </c>
      <c r="L70" s="272">
        <v>45148</v>
      </c>
      <c r="M70" s="66" t="s">
        <v>1569</v>
      </c>
      <c r="N70" s="318" t="s">
        <v>175</v>
      </c>
    </row>
    <row r="71" spans="1:14" ht="166.2" customHeight="1" x14ac:dyDescent="0.25">
      <c r="A71" s="230">
        <v>50</v>
      </c>
      <c r="B71" s="332" t="s">
        <v>1020</v>
      </c>
      <c r="C71" s="66" t="s">
        <v>165</v>
      </c>
      <c r="D71" s="220">
        <v>68</v>
      </c>
      <c r="E71" s="313" t="s">
        <v>897</v>
      </c>
      <c r="F71" s="318" t="s">
        <v>557</v>
      </c>
      <c r="G71" s="66" t="s">
        <v>661</v>
      </c>
      <c r="H71" s="66">
        <v>21827</v>
      </c>
      <c r="I71" s="70">
        <v>27981995.73</v>
      </c>
      <c r="J71" s="86" t="s">
        <v>662</v>
      </c>
      <c r="K71" s="67" t="s">
        <v>175</v>
      </c>
      <c r="L71" s="272">
        <v>45148</v>
      </c>
      <c r="M71" s="66" t="s">
        <v>1570</v>
      </c>
      <c r="N71" s="318" t="s">
        <v>175</v>
      </c>
    </row>
    <row r="72" spans="1:14" ht="144.6" customHeight="1" x14ac:dyDescent="0.25">
      <c r="A72" s="230">
        <v>51</v>
      </c>
      <c r="B72" s="78" t="s">
        <v>1571</v>
      </c>
      <c r="C72" s="66" t="s">
        <v>67</v>
      </c>
      <c r="D72" s="220">
        <v>69</v>
      </c>
      <c r="E72" s="313" t="s">
        <v>898</v>
      </c>
      <c r="F72" s="318" t="s">
        <v>557</v>
      </c>
      <c r="G72" s="66" t="s">
        <v>781</v>
      </c>
      <c r="H72" s="66">
        <v>4551</v>
      </c>
      <c r="I72" s="70">
        <v>6454865.3399999999</v>
      </c>
      <c r="J72" s="86" t="s">
        <v>782</v>
      </c>
      <c r="K72" s="67" t="s">
        <v>175</v>
      </c>
      <c r="L72" s="272">
        <v>45147</v>
      </c>
      <c r="M72" s="66" t="s">
        <v>1572</v>
      </c>
      <c r="N72" s="318" t="s">
        <v>175</v>
      </c>
    </row>
    <row r="73" spans="1:14" ht="40.799999999999997" customHeight="1" x14ac:dyDescent="0.25">
      <c r="A73" s="495">
        <v>52</v>
      </c>
      <c r="B73" s="380" t="s">
        <v>1084</v>
      </c>
      <c r="C73" s="380" t="s">
        <v>325</v>
      </c>
      <c r="D73" s="220">
        <v>70</v>
      </c>
      <c r="E73" s="313" t="s">
        <v>899</v>
      </c>
      <c r="F73" s="492" t="s">
        <v>557</v>
      </c>
      <c r="G73" s="66" t="s">
        <v>838</v>
      </c>
      <c r="H73" s="66">
        <v>44761</v>
      </c>
      <c r="I73" s="70">
        <v>62787149.920000002</v>
      </c>
      <c r="J73" s="86" t="s">
        <v>844</v>
      </c>
      <c r="K73" s="485" t="s">
        <v>175</v>
      </c>
      <c r="L73" s="272">
        <v>45147</v>
      </c>
      <c r="M73" s="66" t="s">
        <v>1573</v>
      </c>
      <c r="N73" s="318" t="s">
        <v>175</v>
      </c>
    </row>
    <row r="74" spans="1:14" ht="39.6" x14ac:dyDescent="0.25">
      <c r="A74" s="496"/>
      <c r="B74" s="381"/>
      <c r="C74" s="381"/>
      <c r="D74" s="220">
        <v>71</v>
      </c>
      <c r="E74" s="313" t="s">
        <v>900</v>
      </c>
      <c r="F74" s="493"/>
      <c r="G74" s="66" t="s">
        <v>839</v>
      </c>
      <c r="H74" s="66">
        <v>810</v>
      </c>
      <c r="I74" s="70">
        <v>1842369.3</v>
      </c>
      <c r="J74" s="86" t="s">
        <v>973</v>
      </c>
      <c r="K74" s="488"/>
      <c r="L74" s="272">
        <v>45148</v>
      </c>
      <c r="M74" s="66" t="s">
        <v>1574</v>
      </c>
      <c r="N74" s="318" t="s">
        <v>175</v>
      </c>
    </row>
    <row r="75" spans="1:14" ht="42.75" customHeight="1" x14ac:dyDescent="0.25">
      <c r="A75" s="498"/>
      <c r="B75" s="497"/>
      <c r="C75" s="497"/>
      <c r="D75" s="220">
        <v>72</v>
      </c>
      <c r="E75" s="313" t="s">
        <v>905</v>
      </c>
      <c r="F75" s="494"/>
      <c r="G75" s="66" t="s">
        <v>840</v>
      </c>
      <c r="H75" s="66">
        <v>861</v>
      </c>
      <c r="I75" s="70">
        <v>1957982.88</v>
      </c>
      <c r="J75" s="227" t="s">
        <v>974</v>
      </c>
      <c r="K75" s="486"/>
      <c r="L75" s="272">
        <v>45147</v>
      </c>
      <c r="M75" s="66" t="s">
        <v>1575</v>
      </c>
      <c r="N75" s="318" t="s">
        <v>175</v>
      </c>
    </row>
    <row r="76" spans="1:14" ht="98.4" customHeight="1" x14ac:dyDescent="0.25">
      <c r="A76" s="230">
        <v>53</v>
      </c>
      <c r="B76" s="78" t="s">
        <v>1318</v>
      </c>
      <c r="C76" s="66" t="s">
        <v>1320</v>
      </c>
      <c r="D76" s="220">
        <v>73</v>
      </c>
      <c r="E76" s="313" t="s">
        <v>1482</v>
      </c>
      <c r="F76" s="318" t="s">
        <v>557</v>
      </c>
      <c r="G76" s="66" t="s">
        <v>1115</v>
      </c>
      <c r="H76" s="66">
        <v>10008</v>
      </c>
      <c r="I76" s="70">
        <v>11349172.08</v>
      </c>
      <c r="J76" s="86" t="s">
        <v>1324</v>
      </c>
      <c r="K76" s="233"/>
      <c r="L76" s="272">
        <v>45147</v>
      </c>
      <c r="M76" s="66" t="s">
        <v>1576</v>
      </c>
      <c r="N76" s="318" t="s">
        <v>175</v>
      </c>
    </row>
    <row r="77" spans="1:14" ht="14.4" x14ac:dyDescent="0.3">
      <c r="A77" s="482" t="s">
        <v>1279</v>
      </c>
      <c r="B77" s="483"/>
      <c r="C77" s="483"/>
      <c r="D77" s="483"/>
      <c r="E77" s="483"/>
      <c r="F77" s="483"/>
      <c r="G77" s="483"/>
      <c r="H77" s="357">
        <f>SUM(H4:H76)</f>
        <v>954494</v>
      </c>
      <c r="I77" s="234">
        <f>SUM(I4:I76)</f>
        <v>765217019.08000028</v>
      </c>
      <c r="J77" s="235"/>
      <c r="K77" s="236"/>
      <c r="L77" s="321"/>
      <c r="M77" s="321"/>
      <c r="N77" s="207"/>
    </row>
    <row r="79" spans="1:14" x14ac:dyDescent="0.25">
      <c r="A79" s="214"/>
      <c r="I79" s="19"/>
    </row>
    <row r="83" spans="8:8" x14ac:dyDescent="0.25">
      <c r="H83" s="19" t="s">
        <v>1018</v>
      </c>
    </row>
  </sheetData>
  <mergeCells count="41">
    <mergeCell ref="A77:G77"/>
    <mergeCell ref="B17:B18"/>
    <mergeCell ref="C17:C18"/>
    <mergeCell ref="F17:F18"/>
    <mergeCell ref="B58:B59"/>
    <mergeCell ref="C58:C59"/>
    <mergeCell ref="F58:F59"/>
    <mergeCell ref="B55:B56"/>
    <mergeCell ref="A55:A56"/>
    <mergeCell ref="C55:C56"/>
    <mergeCell ref="B73:B75"/>
    <mergeCell ref="C73:C75"/>
    <mergeCell ref="A58:A59"/>
    <mergeCell ref="C25:C26"/>
    <mergeCell ref="A25:A26"/>
    <mergeCell ref="A17:A18"/>
    <mergeCell ref="K73:K75"/>
    <mergeCell ref="F73:F75"/>
    <mergeCell ref="A73:A75"/>
    <mergeCell ref="A67:A69"/>
    <mergeCell ref="B67:B69"/>
    <mergeCell ref="C67:C69"/>
    <mergeCell ref="B25:B26"/>
    <mergeCell ref="A19:A21"/>
    <mergeCell ref="B19:B21"/>
    <mergeCell ref="C19:C21"/>
    <mergeCell ref="K19:K20"/>
    <mergeCell ref="C51:C52"/>
    <mergeCell ref="B51:B52"/>
    <mergeCell ref="A51:A52"/>
    <mergeCell ref="B49:B50"/>
    <mergeCell ref="A49:A50"/>
    <mergeCell ref="K17:K18"/>
    <mergeCell ref="A1:N1"/>
    <mergeCell ref="K13:K15"/>
    <mergeCell ref="C8:C9"/>
    <mergeCell ref="B4:B7"/>
    <mergeCell ref="B13:B15"/>
    <mergeCell ref="C4:C7"/>
    <mergeCell ref="F13:F15"/>
    <mergeCell ref="A13:A15"/>
  </mergeCells>
  <pageMargins left="0.19685039370078741" right="0.19685039370078741" top="0.59055118110236227" bottom="0.19685039370078741" header="0.19685039370078741" footer="0.31496062992125984"/>
  <pageSetup paperSize="9" scale="62" orientation="landscape" verticalDpi="0" r:id="rId1"/>
  <headerFooter>
    <oddHeader xml:space="preserve">&amp;R&amp;"Times New Roman,полужирный курсив"Раздел 1.4.2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47"/>
  <sheetViews>
    <sheetView topLeftCell="A37" workbookViewId="0">
      <selection activeCell="E41" sqref="E41"/>
    </sheetView>
  </sheetViews>
  <sheetFormatPr defaultRowHeight="13.2" x14ac:dyDescent="0.25"/>
  <cols>
    <col min="1" max="1" width="4.44140625" customWidth="1"/>
    <col min="2" max="2" width="18.33203125" customWidth="1"/>
    <col min="3" max="3" width="6.21875" customWidth="1"/>
    <col min="4" max="4" width="4.5546875" customWidth="1"/>
    <col min="5" max="5" width="29.21875" customWidth="1"/>
    <col min="6" max="6" width="5.88671875" customWidth="1"/>
    <col min="7" max="7" width="16.21875" customWidth="1"/>
    <col min="8" max="8" width="11.44140625" customWidth="1"/>
    <col min="9" max="9" width="17.77734375" customWidth="1"/>
    <col min="10" max="10" width="22.5546875" customWidth="1"/>
    <col min="11" max="11" width="4.77734375" customWidth="1"/>
    <col min="12" max="12" width="18.6640625" customWidth="1"/>
    <col min="13" max="13" width="15.77734375" customWidth="1"/>
    <col min="14" max="14" width="27.6640625" customWidth="1"/>
  </cols>
  <sheetData>
    <row r="1" spans="1:14" ht="66.599999999999994" customHeight="1" x14ac:dyDescent="0.25">
      <c r="A1" s="487" t="s">
        <v>1638</v>
      </c>
      <c r="B1" s="487"/>
      <c r="C1" s="487"/>
      <c r="D1" s="487"/>
      <c r="E1" s="487"/>
      <c r="F1" s="487"/>
      <c r="G1" s="487"/>
      <c r="H1" s="487"/>
      <c r="I1" s="487"/>
      <c r="J1" s="487"/>
      <c r="K1" s="487"/>
      <c r="L1" s="487"/>
      <c r="M1" s="487"/>
      <c r="N1" s="487"/>
    </row>
    <row r="2" spans="1:14" ht="125.4" customHeight="1" x14ac:dyDescent="0.25">
      <c r="A2" s="215" t="s">
        <v>267</v>
      </c>
      <c r="B2" s="340" t="s">
        <v>296</v>
      </c>
      <c r="C2" s="186" t="s">
        <v>405</v>
      </c>
      <c r="D2" s="216" t="s">
        <v>41</v>
      </c>
      <c r="E2" s="340" t="s">
        <v>543</v>
      </c>
      <c r="F2" s="186" t="s">
        <v>542</v>
      </c>
      <c r="G2" s="340" t="s">
        <v>544</v>
      </c>
      <c r="H2" s="340" t="s">
        <v>547</v>
      </c>
      <c r="I2" s="340" t="s">
        <v>548</v>
      </c>
      <c r="J2" s="201" t="s">
        <v>1636</v>
      </c>
      <c r="K2" s="217" t="s">
        <v>545</v>
      </c>
      <c r="L2" s="337" t="s">
        <v>1090</v>
      </c>
      <c r="M2" s="337" t="s">
        <v>1091</v>
      </c>
      <c r="N2" s="337" t="s">
        <v>1092</v>
      </c>
    </row>
    <row r="3" spans="1:14" x14ac:dyDescent="0.25">
      <c r="A3" s="351">
        <v>1</v>
      </c>
      <c r="B3" s="351">
        <f t="shared" ref="B3:H3" si="0">A3+1</f>
        <v>2</v>
      </c>
      <c r="C3" s="351">
        <f t="shared" si="0"/>
        <v>3</v>
      </c>
      <c r="D3" s="351">
        <v>4</v>
      </c>
      <c r="E3" s="177">
        <v>5</v>
      </c>
      <c r="F3" s="218">
        <v>6</v>
      </c>
      <c r="G3" s="218">
        <v>7</v>
      </c>
      <c r="H3" s="218">
        <f t="shared" si="0"/>
        <v>8</v>
      </c>
      <c r="I3" s="218">
        <v>9</v>
      </c>
      <c r="J3" s="219">
        <v>10</v>
      </c>
      <c r="K3" s="219">
        <v>11</v>
      </c>
      <c r="L3" s="219">
        <v>12</v>
      </c>
      <c r="M3" s="219">
        <v>13</v>
      </c>
      <c r="N3" s="219">
        <v>14</v>
      </c>
    </row>
    <row r="4" spans="1:14" ht="105.6" x14ac:dyDescent="0.25">
      <c r="A4" s="373">
        <v>1</v>
      </c>
      <c r="B4" s="342" t="s">
        <v>253</v>
      </c>
      <c r="C4" s="222" t="s">
        <v>555</v>
      </c>
      <c r="D4" s="66">
        <v>1</v>
      </c>
      <c r="E4" s="343" t="s">
        <v>881</v>
      </c>
      <c r="F4" s="318" t="s">
        <v>557</v>
      </c>
      <c r="G4" s="66" t="s">
        <v>559</v>
      </c>
      <c r="H4" s="66">
        <v>31927</v>
      </c>
      <c r="I4" s="70">
        <v>12085327.310000001</v>
      </c>
      <c r="J4" s="86" t="s">
        <v>942</v>
      </c>
      <c r="K4" s="318" t="s">
        <v>175</v>
      </c>
      <c r="L4" s="321"/>
      <c r="M4" s="66"/>
      <c r="N4" s="318" t="s">
        <v>175</v>
      </c>
    </row>
    <row r="5" spans="1:14" ht="158.4" x14ac:dyDescent="0.25">
      <c r="A5" s="374"/>
      <c r="B5" s="139"/>
      <c r="C5" s="222"/>
      <c r="D5" s="66">
        <v>2</v>
      </c>
      <c r="E5" s="341" t="s">
        <v>943</v>
      </c>
      <c r="F5" s="346" t="s">
        <v>557</v>
      </c>
      <c r="G5" s="344" t="s">
        <v>560</v>
      </c>
      <c r="H5" s="344">
        <v>11233</v>
      </c>
      <c r="I5" s="355">
        <v>17523.48</v>
      </c>
      <c r="J5" s="114" t="s">
        <v>1492</v>
      </c>
      <c r="K5" s="339" t="s">
        <v>175</v>
      </c>
      <c r="L5" s="321"/>
      <c r="M5" s="66"/>
      <c r="N5" s="318" t="s">
        <v>175</v>
      </c>
    </row>
    <row r="6" spans="1:14" ht="158.4" x14ac:dyDescent="0.25">
      <c r="A6" s="374"/>
      <c r="B6" s="139"/>
      <c r="C6" s="225"/>
      <c r="D6" s="66">
        <v>3</v>
      </c>
      <c r="E6" s="332" t="s">
        <v>944</v>
      </c>
      <c r="F6" s="318" t="s">
        <v>557</v>
      </c>
      <c r="G6" s="66" t="s">
        <v>561</v>
      </c>
      <c r="H6" s="66">
        <v>126703</v>
      </c>
      <c r="I6" s="70">
        <v>197656.68</v>
      </c>
      <c r="J6" s="86" t="s">
        <v>1021</v>
      </c>
      <c r="K6" s="339" t="s">
        <v>175</v>
      </c>
      <c r="L6" s="321"/>
      <c r="M6" s="66"/>
      <c r="N6" s="318" t="s">
        <v>175</v>
      </c>
    </row>
    <row r="7" spans="1:14" ht="158.4" x14ac:dyDescent="0.25">
      <c r="A7" s="374"/>
      <c r="B7" s="139"/>
      <c r="C7" s="228"/>
      <c r="D7" s="66">
        <v>4</v>
      </c>
      <c r="E7" s="341" t="s">
        <v>945</v>
      </c>
      <c r="F7" s="346" t="s">
        <v>557</v>
      </c>
      <c r="G7" s="344" t="s">
        <v>562</v>
      </c>
      <c r="H7" s="344">
        <v>17877</v>
      </c>
      <c r="I7" s="355">
        <v>27888.12</v>
      </c>
      <c r="J7" s="114" t="s">
        <v>946</v>
      </c>
      <c r="K7" s="339" t="s">
        <v>175</v>
      </c>
      <c r="L7" s="321"/>
      <c r="M7" s="66"/>
      <c r="N7" s="318" t="s">
        <v>175</v>
      </c>
    </row>
    <row r="8" spans="1:14" ht="158.4" x14ac:dyDescent="0.25">
      <c r="A8" s="374"/>
      <c r="B8" s="139"/>
      <c r="C8" s="222"/>
      <c r="D8" s="66">
        <v>5</v>
      </c>
      <c r="E8" s="332" t="s">
        <v>947</v>
      </c>
      <c r="F8" s="318" t="s">
        <v>557</v>
      </c>
      <c r="G8" s="66" t="s">
        <v>563</v>
      </c>
      <c r="H8" s="66">
        <v>23443</v>
      </c>
      <c r="I8" s="70">
        <v>36571.08</v>
      </c>
      <c r="J8" s="86" t="s">
        <v>948</v>
      </c>
      <c r="K8" s="318" t="s">
        <v>175</v>
      </c>
      <c r="L8" s="321"/>
      <c r="M8" s="66"/>
      <c r="N8" s="318" t="s">
        <v>175</v>
      </c>
    </row>
    <row r="9" spans="1:14" ht="158.4" x14ac:dyDescent="0.25">
      <c r="A9" s="374"/>
      <c r="B9" s="139"/>
      <c r="C9" s="222"/>
      <c r="D9" s="66">
        <v>6</v>
      </c>
      <c r="E9" s="221" t="s">
        <v>949</v>
      </c>
      <c r="F9" s="318" t="s">
        <v>557</v>
      </c>
      <c r="G9" s="66" t="s">
        <v>564</v>
      </c>
      <c r="H9" s="66">
        <v>27330</v>
      </c>
      <c r="I9" s="70">
        <v>42634.8</v>
      </c>
      <c r="J9" s="86" t="s">
        <v>950</v>
      </c>
      <c r="K9" s="318" t="s">
        <v>175</v>
      </c>
      <c r="L9" s="321"/>
      <c r="M9" s="66"/>
      <c r="N9" s="318" t="s">
        <v>175</v>
      </c>
    </row>
    <row r="10" spans="1:14" ht="158.4" x14ac:dyDescent="0.25">
      <c r="A10" s="374"/>
      <c r="B10" s="389"/>
      <c r="C10" s="222"/>
      <c r="D10" s="66">
        <v>7</v>
      </c>
      <c r="E10" s="223" t="s">
        <v>565</v>
      </c>
      <c r="F10" s="346" t="s">
        <v>557</v>
      </c>
      <c r="G10" s="344" t="s">
        <v>566</v>
      </c>
      <c r="H10" s="344">
        <v>27509</v>
      </c>
      <c r="I10" s="355">
        <v>42914.04</v>
      </c>
      <c r="J10" s="114" t="s">
        <v>951</v>
      </c>
      <c r="K10" s="339" t="s">
        <v>175</v>
      </c>
      <c r="L10" s="321"/>
      <c r="M10" s="66"/>
      <c r="N10" s="318" t="s">
        <v>175</v>
      </c>
    </row>
    <row r="11" spans="1:14" ht="158.4" x14ac:dyDescent="0.25">
      <c r="A11" s="374"/>
      <c r="B11" s="389"/>
      <c r="C11" s="222"/>
      <c r="D11" s="66">
        <v>8</v>
      </c>
      <c r="E11" s="223" t="s">
        <v>952</v>
      </c>
      <c r="F11" s="346" t="s">
        <v>557</v>
      </c>
      <c r="G11" s="224" t="s">
        <v>567</v>
      </c>
      <c r="H11" s="344">
        <v>28095</v>
      </c>
      <c r="I11" s="355">
        <v>43828.2</v>
      </c>
      <c r="J11" s="114" t="s">
        <v>953</v>
      </c>
      <c r="K11" s="339" t="s">
        <v>175</v>
      </c>
      <c r="L11" s="321"/>
      <c r="M11" s="66"/>
      <c r="N11" s="318" t="s">
        <v>175</v>
      </c>
    </row>
    <row r="12" spans="1:14" ht="158.4" x14ac:dyDescent="0.25">
      <c r="A12" s="374"/>
      <c r="B12" s="389"/>
      <c r="C12" s="222"/>
      <c r="D12" s="66">
        <v>9</v>
      </c>
      <c r="E12" s="223" t="s">
        <v>954</v>
      </c>
      <c r="F12" s="346" t="s">
        <v>557</v>
      </c>
      <c r="G12" s="344" t="s">
        <v>568</v>
      </c>
      <c r="H12" s="344">
        <v>2865</v>
      </c>
      <c r="I12" s="355">
        <v>4469.3999999999996</v>
      </c>
      <c r="J12" s="114" t="s">
        <v>1022</v>
      </c>
      <c r="K12" s="339" t="s">
        <v>175</v>
      </c>
      <c r="L12" s="321"/>
      <c r="M12" s="66"/>
      <c r="N12" s="318" t="s">
        <v>175</v>
      </c>
    </row>
    <row r="13" spans="1:14" ht="158.4" x14ac:dyDescent="0.25">
      <c r="A13" s="374"/>
      <c r="B13" s="389"/>
      <c r="C13" s="489"/>
      <c r="D13" s="66">
        <v>10</v>
      </c>
      <c r="E13" s="221" t="s">
        <v>571</v>
      </c>
      <c r="F13" s="318" t="s">
        <v>557</v>
      </c>
      <c r="G13" s="66" t="s">
        <v>569</v>
      </c>
      <c r="H13" s="66">
        <v>32273</v>
      </c>
      <c r="I13" s="70">
        <v>50345.88</v>
      </c>
      <c r="J13" s="86" t="s">
        <v>955</v>
      </c>
      <c r="K13" s="318" t="s">
        <v>175</v>
      </c>
      <c r="L13" s="321"/>
      <c r="M13" s="66"/>
      <c r="N13" s="318" t="s">
        <v>175</v>
      </c>
    </row>
    <row r="14" spans="1:14" ht="158.4" x14ac:dyDescent="0.25">
      <c r="A14" s="374"/>
      <c r="B14" s="389"/>
      <c r="C14" s="489"/>
      <c r="D14" s="66">
        <v>11</v>
      </c>
      <c r="E14" s="221" t="s">
        <v>570</v>
      </c>
      <c r="F14" s="318" t="s">
        <v>557</v>
      </c>
      <c r="G14" s="66" t="s">
        <v>572</v>
      </c>
      <c r="H14" s="66">
        <v>32715</v>
      </c>
      <c r="I14" s="70">
        <v>51035.4</v>
      </c>
      <c r="J14" s="86" t="s">
        <v>957</v>
      </c>
      <c r="K14" s="318" t="s">
        <v>175</v>
      </c>
      <c r="L14" s="321"/>
      <c r="M14" s="66"/>
      <c r="N14" s="318" t="s">
        <v>175</v>
      </c>
    </row>
    <row r="15" spans="1:14" ht="158.4" x14ac:dyDescent="0.25">
      <c r="A15" s="374"/>
      <c r="B15" s="389"/>
      <c r="C15" s="222"/>
      <c r="D15" s="66">
        <v>12</v>
      </c>
      <c r="E15" s="332" t="s">
        <v>573</v>
      </c>
      <c r="F15" s="346" t="s">
        <v>557</v>
      </c>
      <c r="G15" s="344" t="s">
        <v>574</v>
      </c>
      <c r="H15" s="344">
        <v>39259</v>
      </c>
      <c r="I15" s="355">
        <v>61244.04</v>
      </c>
      <c r="J15" s="114" t="s">
        <v>956</v>
      </c>
      <c r="K15" s="339" t="s">
        <v>175</v>
      </c>
      <c r="L15" s="321"/>
      <c r="M15" s="66"/>
      <c r="N15" s="318" t="s">
        <v>175</v>
      </c>
    </row>
    <row r="16" spans="1:14" ht="158.4" x14ac:dyDescent="0.25">
      <c r="A16" s="374"/>
      <c r="B16" s="389"/>
      <c r="C16" s="222"/>
      <c r="D16" s="66">
        <v>13</v>
      </c>
      <c r="E16" s="341" t="s">
        <v>576</v>
      </c>
      <c r="F16" s="346" t="s">
        <v>557</v>
      </c>
      <c r="G16" s="344" t="s">
        <v>575</v>
      </c>
      <c r="H16" s="344">
        <v>40850</v>
      </c>
      <c r="I16" s="355">
        <v>63726</v>
      </c>
      <c r="J16" s="114" t="s">
        <v>958</v>
      </c>
      <c r="K16" s="339" t="s">
        <v>175</v>
      </c>
      <c r="L16" s="321"/>
      <c r="M16" s="66"/>
      <c r="N16" s="318" t="s">
        <v>175</v>
      </c>
    </row>
    <row r="17" spans="1:14" ht="158.4" x14ac:dyDescent="0.25">
      <c r="A17" s="374"/>
      <c r="B17" s="389"/>
      <c r="C17" s="222"/>
      <c r="D17" s="66">
        <v>14</v>
      </c>
      <c r="E17" s="341" t="s">
        <v>577</v>
      </c>
      <c r="F17" s="346" t="s">
        <v>557</v>
      </c>
      <c r="G17" s="344" t="s">
        <v>578</v>
      </c>
      <c r="H17" s="344">
        <v>412871</v>
      </c>
      <c r="I17" s="355">
        <v>644078.76</v>
      </c>
      <c r="J17" s="114" t="s">
        <v>959</v>
      </c>
      <c r="K17" s="339" t="s">
        <v>175</v>
      </c>
      <c r="L17" s="321"/>
      <c r="M17" s="66"/>
      <c r="N17" s="318" t="s">
        <v>175</v>
      </c>
    </row>
    <row r="18" spans="1:14" ht="158.4" x14ac:dyDescent="0.25">
      <c r="A18" s="374"/>
      <c r="B18" s="389"/>
      <c r="C18" s="489"/>
      <c r="D18" s="66">
        <v>15</v>
      </c>
      <c r="E18" s="332" t="s">
        <v>580</v>
      </c>
      <c r="F18" s="318" t="s">
        <v>557</v>
      </c>
      <c r="G18" s="66" t="s">
        <v>579</v>
      </c>
      <c r="H18" s="66">
        <v>42312</v>
      </c>
      <c r="I18" s="70">
        <v>66006.720000000001</v>
      </c>
      <c r="J18" s="86" t="s">
        <v>960</v>
      </c>
      <c r="K18" s="318" t="s">
        <v>175</v>
      </c>
      <c r="L18" s="321"/>
      <c r="M18" s="66"/>
      <c r="N18" s="318" t="s">
        <v>175</v>
      </c>
    </row>
    <row r="19" spans="1:14" ht="158.4" x14ac:dyDescent="0.25">
      <c r="A19" s="374"/>
      <c r="B19" s="389"/>
      <c r="C19" s="489"/>
      <c r="D19" s="66">
        <v>16</v>
      </c>
      <c r="E19" s="332" t="s">
        <v>581</v>
      </c>
      <c r="F19" s="318" t="s">
        <v>557</v>
      </c>
      <c r="G19" s="66" t="s">
        <v>582</v>
      </c>
      <c r="H19" s="66">
        <v>459968</v>
      </c>
      <c r="I19" s="70">
        <v>717550.07999999996</v>
      </c>
      <c r="J19" s="86" t="s">
        <v>1493</v>
      </c>
      <c r="K19" s="318" t="s">
        <v>175</v>
      </c>
      <c r="L19" s="321"/>
      <c r="M19" s="66"/>
      <c r="N19" s="318" t="s">
        <v>175</v>
      </c>
    </row>
    <row r="20" spans="1:14" ht="158.4" x14ac:dyDescent="0.25">
      <c r="A20" s="374"/>
      <c r="B20" s="139"/>
      <c r="C20" s="222"/>
      <c r="D20" s="66">
        <v>17</v>
      </c>
      <c r="E20" s="332" t="s">
        <v>583</v>
      </c>
      <c r="F20" s="318" t="s">
        <v>557</v>
      </c>
      <c r="G20" s="66" t="s">
        <v>584</v>
      </c>
      <c r="H20" s="66">
        <v>49786</v>
      </c>
      <c r="I20" s="70">
        <v>77666.16</v>
      </c>
      <c r="J20" s="86" t="s">
        <v>961</v>
      </c>
      <c r="K20" s="339" t="s">
        <v>175</v>
      </c>
      <c r="L20" s="321"/>
      <c r="M20" s="66"/>
      <c r="N20" s="318" t="s">
        <v>175</v>
      </c>
    </row>
    <row r="21" spans="1:14" ht="158.4" x14ac:dyDescent="0.25">
      <c r="A21" s="374"/>
      <c r="B21" s="139"/>
      <c r="C21" s="225"/>
      <c r="D21" s="66">
        <v>18</v>
      </c>
      <c r="E21" s="332" t="s">
        <v>586</v>
      </c>
      <c r="F21" s="318" t="s">
        <v>557</v>
      </c>
      <c r="G21" s="66" t="s">
        <v>585</v>
      </c>
      <c r="H21" s="66">
        <v>537988</v>
      </c>
      <c r="I21" s="70">
        <v>839261.28</v>
      </c>
      <c r="J21" s="86" t="s">
        <v>962</v>
      </c>
      <c r="K21" s="318" t="s">
        <v>175</v>
      </c>
      <c r="L21" s="321"/>
      <c r="M21" s="66"/>
      <c r="N21" s="318" t="s">
        <v>175</v>
      </c>
    </row>
    <row r="22" spans="1:14" ht="158.4" x14ac:dyDescent="0.25">
      <c r="A22" s="381"/>
      <c r="B22" s="139"/>
      <c r="C22" s="226"/>
      <c r="D22" s="66">
        <v>19</v>
      </c>
      <c r="E22" s="332" t="s">
        <v>587</v>
      </c>
      <c r="F22" s="318" t="s">
        <v>557</v>
      </c>
      <c r="G22" s="66" t="s">
        <v>588</v>
      </c>
      <c r="H22" s="66">
        <v>68537</v>
      </c>
      <c r="I22" s="70">
        <v>106917.72</v>
      </c>
      <c r="J22" s="86" t="s">
        <v>963</v>
      </c>
      <c r="K22" s="318" t="s">
        <v>175</v>
      </c>
      <c r="L22" s="321"/>
      <c r="M22" s="66"/>
      <c r="N22" s="318" t="s">
        <v>175</v>
      </c>
    </row>
    <row r="23" spans="1:14" ht="158.4" x14ac:dyDescent="0.25">
      <c r="A23" s="381"/>
      <c r="B23" s="139"/>
      <c r="C23" s="225"/>
      <c r="D23" s="66">
        <v>20</v>
      </c>
      <c r="E23" s="343" t="s">
        <v>589</v>
      </c>
      <c r="F23" s="347" t="s">
        <v>557</v>
      </c>
      <c r="G23" s="345" t="s">
        <v>590</v>
      </c>
      <c r="H23" s="345">
        <v>7296</v>
      </c>
      <c r="I23" s="358">
        <v>11386.76</v>
      </c>
      <c r="J23" s="227" t="s">
        <v>964</v>
      </c>
      <c r="K23" s="318" t="s">
        <v>175</v>
      </c>
      <c r="L23" s="321"/>
      <c r="M23" s="66"/>
      <c r="N23" s="318" t="s">
        <v>175</v>
      </c>
    </row>
    <row r="24" spans="1:14" ht="158.4" x14ac:dyDescent="0.25">
      <c r="A24" s="374"/>
      <c r="B24" s="139"/>
      <c r="C24" s="226"/>
      <c r="D24" s="66">
        <v>21</v>
      </c>
      <c r="E24" s="332" t="s">
        <v>591</v>
      </c>
      <c r="F24" s="318" t="s">
        <v>557</v>
      </c>
      <c r="G24" s="66" t="s">
        <v>1392</v>
      </c>
      <c r="H24" s="66">
        <v>752886</v>
      </c>
      <c r="I24" s="70">
        <v>1174502.1599999999</v>
      </c>
      <c r="J24" s="86" t="s">
        <v>1023</v>
      </c>
      <c r="K24" s="318" t="s">
        <v>175</v>
      </c>
      <c r="L24" s="321"/>
      <c r="M24" s="66"/>
      <c r="N24" s="318" t="s">
        <v>175</v>
      </c>
    </row>
    <row r="25" spans="1:14" ht="158.4" x14ac:dyDescent="0.25">
      <c r="A25" s="374"/>
      <c r="B25" s="139"/>
      <c r="C25" s="228"/>
      <c r="D25" s="66">
        <v>22</v>
      </c>
      <c r="E25" s="341" t="s">
        <v>592</v>
      </c>
      <c r="F25" s="346" t="s">
        <v>557</v>
      </c>
      <c r="G25" s="344" t="s">
        <v>593</v>
      </c>
      <c r="H25" s="344">
        <v>85651</v>
      </c>
      <c r="I25" s="355">
        <v>133615.56</v>
      </c>
      <c r="J25" s="114" t="s">
        <v>965</v>
      </c>
      <c r="K25" s="339" t="s">
        <v>175</v>
      </c>
      <c r="L25" s="321"/>
      <c r="M25" s="66"/>
      <c r="N25" s="318" t="s">
        <v>175</v>
      </c>
    </row>
    <row r="26" spans="1:14" ht="158.4" x14ac:dyDescent="0.25">
      <c r="A26" s="374"/>
      <c r="B26" s="139"/>
      <c r="C26" s="489"/>
      <c r="D26" s="66">
        <v>23</v>
      </c>
      <c r="E26" s="341" t="s">
        <v>594</v>
      </c>
      <c r="F26" s="346" t="s">
        <v>557</v>
      </c>
      <c r="G26" s="344" t="s">
        <v>595</v>
      </c>
      <c r="H26" s="344">
        <v>9884</v>
      </c>
      <c r="I26" s="355">
        <v>15419.04</v>
      </c>
      <c r="J26" s="114" t="s">
        <v>966</v>
      </c>
      <c r="K26" s="339" t="s">
        <v>175</v>
      </c>
      <c r="L26" s="321"/>
      <c r="M26" s="66"/>
      <c r="N26" s="318" t="s">
        <v>175</v>
      </c>
    </row>
    <row r="27" spans="1:14" ht="158.4" x14ac:dyDescent="0.25">
      <c r="A27" s="374"/>
      <c r="B27" s="139"/>
      <c r="C27" s="489"/>
      <c r="D27" s="66">
        <v>24</v>
      </c>
      <c r="E27" s="341" t="s">
        <v>876</v>
      </c>
      <c r="F27" s="346" t="s">
        <v>557</v>
      </c>
      <c r="G27" s="344" t="s">
        <v>596</v>
      </c>
      <c r="H27" s="344">
        <v>463</v>
      </c>
      <c r="I27" s="355">
        <v>10139.700000000001</v>
      </c>
      <c r="J27" s="114" t="s">
        <v>967</v>
      </c>
      <c r="K27" s="339" t="s">
        <v>175</v>
      </c>
      <c r="L27" s="321"/>
      <c r="M27" s="66"/>
      <c r="N27" s="318" t="s">
        <v>175</v>
      </c>
    </row>
    <row r="28" spans="1:14" ht="79.2" x14ac:dyDescent="0.25">
      <c r="A28" s="374"/>
      <c r="B28" s="139"/>
      <c r="C28" s="489"/>
      <c r="D28" s="66">
        <v>25</v>
      </c>
      <c r="E28" s="332" t="s">
        <v>1608</v>
      </c>
      <c r="F28" s="318" t="s">
        <v>557</v>
      </c>
      <c r="G28" s="66" t="s">
        <v>599</v>
      </c>
      <c r="H28" s="66">
        <v>30000</v>
      </c>
      <c r="I28" s="70">
        <v>13912800</v>
      </c>
      <c r="J28" s="86" t="s">
        <v>970</v>
      </c>
      <c r="K28" s="339" t="s">
        <v>175</v>
      </c>
      <c r="L28" s="321"/>
      <c r="M28" s="66"/>
      <c r="N28" s="318" t="s">
        <v>175</v>
      </c>
    </row>
    <row r="29" spans="1:14" ht="118.8" x14ac:dyDescent="0.25">
      <c r="A29" s="374"/>
      <c r="B29" s="139"/>
      <c r="C29" s="489"/>
      <c r="D29" s="66">
        <v>26</v>
      </c>
      <c r="E29" s="341" t="s">
        <v>600</v>
      </c>
      <c r="F29" s="346" t="s">
        <v>557</v>
      </c>
      <c r="G29" s="344" t="s">
        <v>1026</v>
      </c>
      <c r="H29" s="344">
        <v>67</v>
      </c>
      <c r="I29" s="355">
        <v>69537.289999999994</v>
      </c>
      <c r="J29" s="114" t="s">
        <v>971</v>
      </c>
      <c r="K29" s="339" t="s">
        <v>175</v>
      </c>
      <c r="L29" s="272">
        <v>41311</v>
      </c>
      <c r="M29" s="66" t="s">
        <v>1308</v>
      </c>
      <c r="N29" s="318" t="s">
        <v>175</v>
      </c>
    </row>
    <row r="30" spans="1:14" ht="132" x14ac:dyDescent="0.25">
      <c r="A30" s="374"/>
      <c r="B30" s="139"/>
      <c r="C30" s="489"/>
      <c r="D30" s="66">
        <v>27</v>
      </c>
      <c r="E30" s="341" t="s">
        <v>603</v>
      </c>
      <c r="F30" s="346" t="s">
        <v>557</v>
      </c>
      <c r="G30" s="344" t="s">
        <v>601</v>
      </c>
      <c r="H30" s="344">
        <v>173840</v>
      </c>
      <c r="I30" s="355">
        <v>52096371.200000003</v>
      </c>
      <c r="J30" s="114" t="s">
        <v>972</v>
      </c>
      <c r="K30" s="339" t="s">
        <v>175</v>
      </c>
      <c r="L30" s="321"/>
      <c r="M30" s="66"/>
      <c r="N30" s="318" t="s">
        <v>175</v>
      </c>
    </row>
    <row r="31" spans="1:14" ht="118.8" x14ac:dyDescent="0.25">
      <c r="A31" s="374"/>
      <c r="B31" s="139"/>
      <c r="C31" s="489"/>
      <c r="D31" s="66">
        <v>28</v>
      </c>
      <c r="E31" s="341" t="s">
        <v>602</v>
      </c>
      <c r="F31" s="346" t="s">
        <v>557</v>
      </c>
      <c r="G31" s="344" t="s">
        <v>1504</v>
      </c>
      <c r="H31" s="344">
        <v>129122</v>
      </c>
      <c r="I31" s="355">
        <v>7322508.6200000001</v>
      </c>
      <c r="J31" s="114" t="s">
        <v>1024</v>
      </c>
      <c r="K31" s="339" t="s">
        <v>175</v>
      </c>
      <c r="L31" s="321"/>
      <c r="M31" s="66"/>
      <c r="N31" s="318" t="s">
        <v>175</v>
      </c>
    </row>
    <row r="32" spans="1:14" ht="66" x14ac:dyDescent="0.25">
      <c r="A32" s="374"/>
      <c r="B32" s="139"/>
      <c r="C32" s="489"/>
      <c r="D32" s="66">
        <v>29</v>
      </c>
      <c r="E32" s="341" t="s">
        <v>1075</v>
      </c>
      <c r="F32" s="346" t="s">
        <v>557</v>
      </c>
      <c r="G32" s="344" t="s">
        <v>1076</v>
      </c>
      <c r="H32" s="344">
        <v>2997</v>
      </c>
      <c r="I32" s="355">
        <v>1288350.3600000001</v>
      </c>
      <c r="J32" s="114" t="s">
        <v>1077</v>
      </c>
      <c r="K32" s="339"/>
      <c r="L32" s="321" t="s">
        <v>1365</v>
      </c>
      <c r="M32" s="66"/>
      <c r="N32" s="318" t="s">
        <v>175</v>
      </c>
    </row>
    <row r="33" spans="1:14" ht="66" x14ac:dyDescent="0.25">
      <c r="A33" s="375"/>
      <c r="B33" s="342"/>
      <c r="C33" s="349"/>
      <c r="D33" s="66">
        <v>30</v>
      </c>
      <c r="E33" s="341" t="s">
        <v>1393</v>
      </c>
      <c r="F33" s="346" t="s">
        <v>557</v>
      </c>
      <c r="G33" s="344" t="s">
        <v>1201</v>
      </c>
      <c r="H33" s="344">
        <v>702</v>
      </c>
      <c r="I33" s="355">
        <v>295092.71999999997</v>
      </c>
      <c r="J33" s="114" t="s">
        <v>1202</v>
      </c>
      <c r="K33" s="339"/>
      <c r="L33" s="321"/>
      <c r="M33" s="66"/>
      <c r="N33" s="318"/>
    </row>
    <row r="34" spans="1:14" ht="79.2" x14ac:dyDescent="0.25">
      <c r="A34" s="230">
        <v>2</v>
      </c>
      <c r="B34" s="344" t="s">
        <v>221</v>
      </c>
      <c r="C34" s="317" t="s">
        <v>376</v>
      </c>
      <c r="D34" s="66">
        <v>31</v>
      </c>
      <c r="E34" s="332" t="s">
        <v>873</v>
      </c>
      <c r="F34" s="346" t="s">
        <v>557</v>
      </c>
      <c r="G34" s="66" t="s">
        <v>841</v>
      </c>
      <c r="H34" s="66">
        <v>512108</v>
      </c>
      <c r="I34" s="70">
        <v>328148564.24000001</v>
      </c>
      <c r="J34" s="86" t="s">
        <v>842</v>
      </c>
      <c r="K34" s="67" t="s">
        <v>175</v>
      </c>
      <c r="L34" s="321"/>
      <c r="M34" s="66"/>
      <c r="N34" s="318" t="s">
        <v>175</v>
      </c>
    </row>
    <row r="35" spans="1:14" ht="116.4" customHeight="1" x14ac:dyDescent="0.25">
      <c r="A35" s="230">
        <v>3</v>
      </c>
      <c r="B35" s="66" t="s">
        <v>1508</v>
      </c>
      <c r="C35" s="26" t="s">
        <v>329</v>
      </c>
      <c r="D35" s="66">
        <v>32</v>
      </c>
      <c r="E35" s="332" t="s">
        <v>1066</v>
      </c>
      <c r="F35" s="347" t="s">
        <v>829</v>
      </c>
      <c r="G35" s="66" t="s">
        <v>1067</v>
      </c>
      <c r="H35" s="66">
        <v>3459</v>
      </c>
      <c r="I35" s="70">
        <v>3688159</v>
      </c>
      <c r="J35" s="86" t="s">
        <v>1247</v>
      </c>
      <c r="K35" s="348"/>
      <c r="L35" s="321"/>
      <c r="M35" s="66"/>
      <c r="N35" s="318" t="s">
        <v>175</v>
      </c>
    </row>
    <row r="36" spans="1:14" ht="132" x14ac:dyDescent="0.25">
      <c r="A36" s="230">
        <v>4</v>
      </c>
      <c r="B36" s="332" t="s">
        <v>606</v>
      </c>
      <c r="C36" s="352" t="s">
        <v>321</v>
      </c>
      <c r="D36" s="66">
        <v>33</v>
      </c>
      <c r="E36" s="332" t="s">
        <v>867</v>
      </c>
      <c r="F36" s="318" t="s">
        <v>1398</v>
      </c>
      <c r="G36" s="66" t="s">
        <v>607</v>
      </c>
      <c r="H36" s="66">
        <v>3747</v>
      </c>
      <c r="I36" s="205">
        <v>4358622.8099999996</v>
      </c>
      <c r="J36" s="86" t="s">
        <v>1397</v>
      </c>
      <c r="K36" s="67" t="s">
        <v>175</v>
      </c>
      <c r="L36" s="321"/>
      <c r="M36" s="66"/>
      <c r="N36" s="318" t="s">
        <v>175</v>
      </c>
    </row>
    <row r="37" spans="1:14" ht="52.8" x14ac:dyDescent="0.25">
      <c r="A37" s="495">
        <v>5</v>
      </c>
      <c r="B37" s="380" t="s">
        <v>1423</v>
      </c>
      <c r="C37" s="499" t="s">
        <v>193</v>
      </c>
      <c r="D37" s="66">
        <v>34</v>
      </c>
      <c r="E37" s="332" t="s">
        <v>797</v>
      </c>
      <c r="F37" s="492" t="s">
        <v>557</v>
      </c>
      <c r="G37" s="66" t="s">
        <v>796</v>
      </c>
      <c r="H37" s="66">
        <v>26992</v>
      </c>
      <c r="I37" s="70">
        <v>2949415.84</v>
      </c>
      <c r="J37" s="86" t="s">
        <v>799</v>
      </c>
      <c r="K37" s="485" t="s">
        <v>175</v>
      </c>
      <c r="L37" s="321"/>
      <c r="M37" s="66"/>
      <c r="N37" s="318" t="s">
        <v>175</v>
      </c>
    </row>
    <row r="38" spans="1:14" ht="52.8" x14ac:dyDescent="0.25">
      <c r="A38" s="498"/>
      <c r="B38" s="497"/>
      <c r="C38" s="500"/>
      <c r="D38" s="66">
        <v>35</v>
      </c>
      <c r="E38" s="332" t="s">
        <v>798</v>
      </c>
      <c r="F38" s="494"/>
      <c r="G38" s="66" t="s">
        <v>795</v>
      </c>
      <c r="H38" s="66">
        <v>37403</v>
      </c>
      <c r="I38" s="70">
        <v>59096.74</v>
      </c>
      <c r="J38" s="86" t="s">
        <v>800</v>
      </c>
      <c r="K38" s="486"/>
      <c r="L38" s="321"/>
      <c r="M38" s="66"/>
      <c r="N38" s="318" t="s">
        <v>175</v>
      </c>
    </row>
    <row r="39" spans="1:14" ht="66.599999999999994" x14ac:dyDescent="0.25">
      <c r="A39" s="495">
        <v>6</v>
      </c>
      <c r="B39" s="380" t="s">
        <v>1111</v>
      </c>
      <c r="C39" s="317" t="s">
        <v>1112</v>
      </c>
      <c r="D39" s="66">
        <v>36</v>
      </c>
      <c r="E39" s="332" t="s">
        <v>1336</v>
      </c>
      <c r="F39" s="346" t="s">
        <v>1337</v>
      </c>
      <c r="G39" s="66" t="s">
        <v>1338</v>
      </c>
      <c r="H39" s="66">
        <v>154343</v>
      </c>
      <c r="I39" s="70">
        <v>43617331.799999997</v>
      </c>
      <c r="J39" s="86" t="s">
        <v>1488</v>
      </c>
      <c r="K39" s="338"/>
      <c r="L39" s="321"/>
      <c r="M39" s="66"/>
      <c r="N39" s="318" t="s">
        <v>175</v>
      </c>
    </row>
    <row r="40" spans="1:14" ht="66.599999999999994" x14ac:dyDescent="0.25">
      <c r="A40" s="496"/>
      <c r="B40" s="381"/>
      <c r="C40" s="350"/>
      <c r="D40" s="66">
        <v>37</v>
      </c>
      <c r="E40" s="332" t="s">
        <v>1589</v>
      </c>
      <c r="F40" s="346" t="s">
        <v>1337</v>
      </c>
      <c r="G40" s="66" t="s">
        <v>1588</v>
      </c>
      <c r="H40" s="66">
        <v>21</v>
      </c>
      <c r="I40" s="70">
        <v>8496.81</v>
      </c>
      <c r="J40" s="86" t="s">
        <v>1590</v>
      </c>
      <c r="K40" s="233"/>
      <c r="L40" s="321"/>
      <c r="M40" s="66"/>
      <c r="N40" s="318"/>
    </row>
    <row r="41" spans="1:14" ht="66.599999999999994" x14ac:dyDescent="0.25">
      <c r="A41" s="496"/>
      <c r="B41" s="381"/>
      <c r="C41" s="350"/>
      <c r="D41" s="66">
        <v>38</v>
      </c>
      <c r="E41" s="332" t="s">
        <v>1486</v>
      </c>
      <c r="F41" s="346" t="s">
        <v>1337</v>
      </c>
      <c r="G41" s="66" t="s">
        <v>1487</v>
      </c>
      <c r="H41" s="66">
        <v>16193</v>
      </c>
      <c r="I41" s="70">
        <v>286616.09999999998</v>
      </c>
      <c r="J41" s="86" t="s">
        <v>1591</v>
      </c>
      <c r="K41" s="233"/>
      <c r="L41" s="321"/>
      <c r="M41" s="66"/>
      <c r="N41" s="318"/>
    </row>
    <row r="42" spans="1:14" ht="66.599999999999994" x14ac:dyDescent="0.25">
      <c r="A42" s="496"/>
      <c r="B42" s="381"/>
      <c r="C42" s="350"/>
      <c r="D42" s="66">
        <v>39</v>
      </c>
      <c r="E42" s="332" t="s">
        <v>1486</v>
      </c>
      <c r="F42" s="346" t="s">
        <v>1337</v>
      </c>
      <c r="G42" s="66" t="s">
        <v>1489</v>
      </c>
      <c r="H42" s="66">
        <v>845</v>
      </c>
      <c r="I42" s="70">
        <v>13165.1</v>
      </c>
      <c r="J42" s="86" t="s">
        <v>1592</v>
      </c>
      <c r="K42" s="233"/>
      <c r="L42" s="321"/>
      <c r="M42" s="66"/>
      <c r="N42" s="318"/>
    </row>
    <row r="43" spans="1:14" ht="66.599999999999994" x14ac:dyDescent="0.25">
      <c r="A43" s="496"/>
      <c r="B43" s="381"/>
      <c r="C43" s="350"/>
      <c r="D43" s="66">
        <v>40</v>
      </c>
      <c r="E43" s="332" t="s">
        <v>1593</v>
      </c>
      <c r="F43" s="346" t="s">
        <v>1337</v>
      </c>
      <c r="G43" s="66" t="s">
        <v>1594</v>
      </c>
      <c r="H43" s="66">
        <v>1540</v>
      </c>
      <c r="I43" s="70">
        <v>2618</v>
      </c>
      <c r="J43" s="86" t="s">
        <v>1592</v>
      </c>
      <c r="K43" s="233"/>
      <c r="L43" s="321"/>
      <c r="M43" s="66"/>
      <c r="N43" s="318"/>
    </row>
    <row r="44" spans="1:14" ht="66.599999999999994" x14ac:dyDescent="0.25">
      <c r="A44" s="496"/>
      <c r="B44" s="381"/>
      <c r="C44" s="350"/>
      <c r="D44" s="66">
        <v>41</v>
      </c>
      <c r="E44" s="332" t="s">
        <v>1595</v>
      </c>
      <c r="F44" s="346" t="s">
        <v>1337</v>
      </c>
      <c r="G44" s="66" t="s">
        <v>1596</v>
      </c>
      <c r="H44" s="66">
        <v>142055</v>
      </c>
      <c r="I44" s="70">
        <v>261381.2</v>
      </c>
      <c r="J44" s="86" t="s">
        <v>1597</v>
      </c>
      <c r="K44" s="233"/>
      <c r="L44" s="321"/>
      <c r="M44" s="66"/>
      <c r="N44" s="318"/>
    </row>
    <row r="45" spans="1:14" ht="66.599999999999994" x14ac:dyDescent="0.25">
      <c r="A45" s="498"/>
      <c r="B45" s="497"/>
      <c r="C45" s="350"/>
      <c r="D45" s="66">
        <v>42</v>
      </c>
      <c r="E45" s="332" t="s">
        <v>1486</v>
      </c>
      <c r="F45" s="346" t="s">
        <v>1337</v>
      </c>
      <c r="G45" s="66" t="s">
        <v>1490</v>
      </c>
      <c r="H45" s="66">
        <v>1675</v>
      </c>
      <c r="I45" s="70">
        <v>26096.5</v>
      </c>
      <c r="J45" s="86" t="s">
        <v>1598</v>
      </c>
      <c r="K45" s="233"/>
      <c r="L45" s="321"/>
      <c r="M45" s="66"/>
      <c r="N45" s="318"/>
    </row>
    <row r="46" spans="1:14" ht="14.4" x14ac:dyDescent="0.3">
      <c r="A46" s="482" t="s">
        <v>1639</v>
      </c>
      <c r="B46" s="483"/>
      <c r="C46" s="483"/>
      <c r="D46" s="483"/>
      <c r="E46" s="483"/>
      <c r="F46" s="483"/>
      <c r="G46" s="483"/>
      <c r="H46" s="357">
        <f>SUM(H4:H45)</f>
        <v>4106830</v>
      </c>
      <c r="I46" s="234">
        <f>SUM(I4:I45)</f>
        <v>474925932.70000005</v>
      </c>
      <c r="J46" s="235"/>
      <c r="K46" s="236"/>
      <c r="L46" s="321"/>
      <c r="M46" s="321"/>
      <c r="N46" s="207"/>
    </row>
    <row r="47" spans="1:14" x14ac:dyDescent="0.25">
      <c r="A47" s="240"/>
      <c r="B47" s="19"/>
      <c r="C47" s="199"/>
      <c r="D47" s="214"/>
      <c r="E47" s="237"/>
      <c r="F47" s="238"/>
      <c r="G47" s="199"/>
      <c r="H47" s="19"/>
      <c r="I47" s="174"/>
      <c r="J47" s="239"/>
      <c r="K47" s="199"/>
      <c r="L47" s="199"/>
      <c r="M47" s="199"/>
      <c r="N47" s="199"/>
    </row>
  </sheetData>
  <mergeCells count="16">
    <mergeCell ref="A1:N1"/>
    <mergeCell ref="B10:B14"/>
    <mergeCell ref="C13:C14"/>
    <mergeCell ref="B15:B19"/>
    <mergeCell ref="C18:C19"/>
    <mergeCell ref="A22:A23"/>
    <mergeCell ref="C26:C28"/>
    <mergeCell ref="C29:C32"/>
    <mergeCell ref="A37:A38"/>
    <mergeCell ref="B37:B38"/>
    <mergeCell ref="C37:C38"/>
    <mergeCell ref="F37:F38"/>
    <mergeCell ref="K37:K38"/>
    <mergeCell ref="A39:A45"/>
    <mergeCell ref="B39:B45"/>
    <mergeCell ref="A46:G46"/>
  </mergeCells>
  <pageMargins left="0.70866141732283472" right="0.70866141732283472" top="0.74803149606299213" bottom="0.74803149606299213" header="0.31496062992125984" footer="0.31496062992125984"/>
  <pageSetup paperSize="9" scale="65" orientation="landscape" verticalDpi="0" r:id="rId1"/>
  <headerFooter>
    <oddHeader>&amp;R&amp;"Times New Roman,полужирный курсив"Раздел 1.4.3.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A1:L35"/>
  <sheetViews>
    <sheetView zoomScaleNormal="100" workbookViewId="0">
      <selection sqref="A1:L1"/>
    </sheetView>
  </sheetViews>
  <sheetFormatPr defaultRowHeight="13.2" x14ac:dyDescent="0.25"/>
  <cols>
    <col min="1" max="1" width="4.33203125" style="19" customWidth="1"/>
    <col min="2" max="2" width="18.33203125" style="19" customWidth="1"/>
    <col min="3" max="3" width="6" style="199" customWidth="1"/>
    <col min="4" max="4" width="3.5546875" style="199" customWidth="1"/>
    <col min="5" max="5" width="27.88671875" style="199" customWidth="1"/>
    <col min="6" max="6" width="5.5546875" style="199" customWidth="1"/>
    <col min="7" max="7" width="13.88671875" style="199" customWidth="1"/>
    <col min="8" max="8" width="9.6640625" style="199" customWidth="1"/>
    <col min="9" max="9" width="20.109375" style="238" customWidth="1"/>
    <col min="10" max="10" width="30" style="212" customWidth="1"/>
    <col min="11" max="11" width="18.109375" style="199" hidden="1" customWidth="1"/>
    <col min="12" max="12" width="22.6640625" style="252" customWidth="1"/>
    <col min="13" max="16384" width="8.88671875" style="199"/>
  </cols>
  <sheetData>
    <row r="1" spans="1:12" ht="99.75" customHeight="1" x14ac:dyDescent="0.25">
      <c r="A1" s="487" t="s">
        <v>1642</v>
      </c>
      <c r="B1" s="487"/>
      <c r="C1" s="487"/>
      <c r="D1" s="487"/>
      <c r="E1" s="487"/>
      <c r="F1" s="487"/>
      <c r="G1" s="487"/>
      <c r="H1" s="487"/>
      <c r="I1" s="487"/>
      <c r="J1" s="487"/>
      <c r="K1" s="487"/>
      <c r="L1" s="487"/>
    </row>
    <row r="2" spans="1:12" ht="107.25" customHeight="1" x14ac:dyDescent="0.25">
      <c r="A2" s="150" t="s">
        <v>267</v>
      </c>
      <c r="B2" s="175" t="s">
        <v>296</v>
      </c>
      <c r="C2" s="186" t="s">
        <v>405</v>
      </c>
      <c r="D2" s="200" t="s">
        <v>41</v>
      </c>
      <c r="E2" s="175" t="s">
        <v>543</v>
      </c>
      <c r="F2" s="241" t="s">
        <v>542</v>
      </c>
      <c r="G2" s="175" t="s">
        <v>544</v>
      </c>
      <c r="H2" s="175" t="s">
        <v>547</v>
      </c>
      <c r="I2" s="175" t="s">
        <v>548</v>
      </c>
      <c r="J2" s="242" t="s">
        <v>549</v>
      </c>
      <c r="K2" s="217" t="s">
        <v>545</v>
      </c>
      <c r="L2" s="217" t="s">
        <v>545</v>
      </c>
    </row>
    <row r="3" spans="1:12" ht="19.8" x14ac:dyDescent="0.25">
      <c r="A3" s="231">
        <v>1</v>
      </c>
      <c r="B3" s="194">
        <f t="shared" ref="B3:H3" si="0">A3+1</f>
        <v>2</v>
      </c>
      <c r="C3" s="194">
        <f t="shared" si="0"/>
        <v>3</v>
      </c>
      <c r="D3" s="194">
        <v>4</v>
      </c>
      <c r="E3" s="194">
        <v>5</v>
      </c>
      <c r="F3" s="194">
        <v>6</v>
      </c>
      <c r="G3" s="194">
        <v>7</v>
      </c>
      <c r="H3" s="194">
        <f t="shared" si="0"/>
        <v>8</v>
      </c>
      <c r="I3" s="194">
        <v>9</v>
      </c>
      <c r="J3" s="194">
        <v>10</v>
      </c>
      <c r="K3" s="243">
        <v>11</v>
      </c>
      <c r="L3" s="194">
        <v>11</v>
      </c>
    </row>
    <row r="4" spans="1:12" ht="41.4" x14ac:dyDescent="0.25">
      <c r="A4" s="231">
        <v>1</v>
      </c>
      <c r="B4" s="359" t="s">
        <v>276</v>
      </c>
      <c r="C4" s="244" t="s">
        <v>283</v>
      </c>
      <c r="D4" s="245">
        <v>1</v>
      </c>
      <c r="E4" s="66" t="s">
        <v>1382</v>
      </c>
      <c r="F4" s="246" t="s">
        <v>557</v>
      </c>
      <c r="G4" s="245" t="s">
        <v>1599</v>
      </c>
      <c r="H4" s="245">
        <v>2080</v>
      </c>
      <c r="I4" s="327">
        <v>4936672</v>
      </c>
      <c r="J4" s="245"/>
      <c r="K4" s="247"/>
      <c r="L4" s="246" t="s">
        <v>175</v>
      </c>
    </row>
    <row r="5" spans="1:12" ht="75" customHeight="1" x14ac:dyDescent="0.25">
      <c r="A5" s="248">
        <v>2</v>
      </c>
      <c r="B5" s="360" t="s">
        <v>976</v>
      </c>
      <c r="C5" s="66" t="s">
        <v>179</v>
      </c>
      <c r="D5" s="66">
        <v>2</v>
      </c>
      <c r="E5" s="66" t="s">
        <v>977</v>
      </c>
      <c r="F5" s="273" t="s">
        <v>557</v>
      </c>
      <c r="G5" s="66" t="s">
        <v>978</v>
      </c>
      <c r="H5" s="66">
        <v>47</v>
      </c>
      <c r="I5" s="70">
        <v>35975.21</v>
      </c>
      <c r="J5" s="48" t="s">
        <v>979</v>
      </c>
      <c r="K5" s="67" t="s">
        <v>175</v>
      </c>
      <c r="L5" s="297" t="s">
        <v>175</v>
      </c>
    </row>
    <row r="6" spans="1:12" ht="14.4" x14ac:dyDescent="0.3">
      <c r="A6" s="482" t="s">
        <v>1637</v>
      </c>
      <c r="B6" s="483"/>
      <c r="C6" s="483"/>
      <c r="D6" s="483"/>
      <c r="E6" s="483"/>
      <c r="F6" s="483"/>
      <c r="G6" s="483"/>
      <c r="H6" s="249">
        <f>SUM(H4:H5)</f>
        <v>2127</v>
      </c>
      <c r="I6" s="234">
        <f>SUM(I4:I5)</f>
        <v>4972647.21</v>
      </c>
      <c r="J6" s="250"/>
      <c r="K6" s="236"/>
      <c r="L6" s="251"/>
    </row>
    <row r="7" spans="1:12" ht="13.8" thickBot="1" x14ac:dyDescent="0.3"/>
    <row r="8" spans="1:12" ht="18.600000000000001" thickBot="1" x14ac:dyDescent="0.4">
      <c r="A8" s="501" t="s">
        <v>914</v>
      </c>
      <c r="B8" s="502"/>
      <c r="C8" s="502"/>
      <c r="D8" s="502"/>
      <c r="E8" s="502"/>
      <c r="F8" s="503">
        <f>'1.4.1.'!H13+'1.4.2.'!H77+'1.4.3.'!H46+'1.4.4.'!H6</f>
        <v>5074845.7</v>
      </c>
      <c r="G8" s="504"/>
      <c r="H8" s="504"/>
      <c r="I8" s="378">
        <f>'1.4.1.'!I13+'1.4.2.'!I77+'1.4.3.'!I46+'1.4.4.'!I6</f>
        <v>1258333582.8700004</v>
      </c>
      <c r="J8" s="354"/>
      <c r="K8" s="253"/>
      <c r="L8" s="254"/>
    </row>
    <row r="9" spans="1:12" ht="18" x14ac:dyDescent="0.35">
      <c r="A9" s="505" t="s">
        <v>1641</v>
      </c>
      <c r="B9" s="505"/>
      <c r="C9" s="505"/>
      <c r="D9" s="505"/>
      <c r="E9" s="505"/>
      <c r="F9" s="506">
        <f>'1.4.2.'!H77</f>
        <v>954494</v>
      </c>
      <c r="G9" s="506"/>
      <c r="H9" s="506"/>
      <c r="I9" s="379">
        <f>'1.4.2.'!I77</f>
        <v>765217019.08000028</v>
      </c>
      <c r="J9" s="377"/>
      <c r="K9" s="376"/>
      <c r="L9" s="376"/>
    </row>
    <row r="10" spans="1:12" x14ac:dyDescent="0.25">
      <c r="F10" s="167"/>
      <c r="G10" s="167"/>
      <c r="H10" s="167"/>
      <c r="I10" s="167"/>
      <c r="J10" s="336"/>
    </row>
    <row r="11" spans="1:12" x14ac:dyDescent="0.25">
      <c r="F11" s="167"/>
      <c r="G11" s="167"/>
      <c r="H11" s="167"/>
      <c r="I11" s="167"/>
      <c r="J11" s="212" t="s">
        <v>1365</v>
      </c>
    </row>
    <row r="12" spans="1:12" x14ac:dyDescent="0.25">
      <c r="E12" s="199" t="s">
        <v>1405</v>
      </c>
      <c r="F12" s="19"/>
      <c r="G12" s="19" t="s">
        <v>1365</v>
      </c>
      <c r="H12" s="19"/>
      <c r="I12" s="174"/>
    </row>
    <row r="14" spans="1:12" s="232" customFormat="1" x14ac:dyDescent="0.25">
      <c r="A14" s="19"/>
      <c r="B14" s="19"/>
      <c r="C14" s="199"/>
      <c r="D14" s="199"/>
      <c r="E14" s="199"/>
      <c r="F14" s="199"/>
      <c r="G14" s="199"/>
      <c r="H14" s="199"/>
      <c r="I14" s="238"/>
      <c r="J14" s="212"/>
      <c r="K14" s="199"/>
      <c r="L14" s="252"/>
    </row>
    <row r="17" spans="5:9" ht="101.25" customHeight="1" x14ac:dyDescent="0.25">
      <c r="E17" s="199" t="s">
        <v>1405</v>
      </c>
      <c r="G17" s="199" t="s">
        <v>1365</v>
      </c>
    </row>
    <row r="27" spans="5:9" x14ac:dyDescent="0.25">
      <c r="I27" s="238" t="s">
        <v>1365</v>
      </c>
    </row>
    <row r="35" ht="180" customHeight="1" x14ac:dyDescent="0.25"/>
  </sheetData>
  <mergeCells count="6">
    <mergeCell ref="A6:G6"/>
    <mergeCell ref="A8:E8"/>
    <mergeCell ref="F8:H8"/>
    <mergeCell ref="A1:L1"/>
    <mergeCell ref="A9:E9"/>
    <mergeCell ref="F9:H9"/>
  </mergeCells>
  <pageMargins left="0.19685039370078741" right="0.19685039370078741" top="0.78740157480314965" bottom="0.19685039370078741" header="0.19685039370078741" footer="0.31496062992125984"/>
  <pageSetup paperSize="9" scale="90" orientation="landscape" verticalDpi="0" r:id="rId1"/>
  <headerFooter>
    <oddHeader xml:space="preserve">&amp;R&amp;"Times New Roman,полужирный курсив"Раздел 1.4.4.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F27" sqref="F27"/>
    </sheetView>
  </sheetViews>
  <sheetFormatPr defaultRowHeight="13.2" x14ac:dyDescent="0.25"/>
  <cols>
    <col min="1" max="1" width="21.6640625" customWidth="1"/>
    <col min="2" max="3" width="15.44140625" bestFit="1" customWidth="1"/>
    <col min="4" max="4" width="14.6640625" customWidth="1"/>
    <col min="7" max="8" width="17.33203125" customWidth="1"/>
  </cols>
  <sheetData>
    <row r="1" spans="1:8" ht="14.4" x14ac:dyDescent="0.3">
      <c r="A1" s="6" t="e">
        <f>SUM(#REF!)</f>
        <v>#REF!</v>
      </c>
    </row>
    <row r="3" spans="1:8" x14ac:dyDescent="0.25">
      <c r="G3" t="s">
        <v>331</v>
      </c>
      <c r="H3" t="s">
        <v>332</v>
      </c>
    </row>
    <row r="4" spans="1:8" x14ac:dyDescent="0.25">
      <c r="A4">
        <v>1.3</v>
      </c>
      <c r="B4">
        <v>1.2</v>
      </c>
      <c r="C4">
        <v>1.1000000000000001</v>
      </c>
      <c r="G4" t="s">
        <v>283</v>
      </c>
    </row>
    <row r="5" spans="1:8" x14ac:dyDescent="0.25">
      <c r="A5" s="73">
        <f>'1.2.1.'!D9+'1.2.2.'!D75+'1.2.3.'!D13</f>
        <v>1102991442.3000002</v>
      </c>
      <c r="B5" s="73">
        <f>'1.1.1.'!L17+'1.1.2.'!L415+'1.1.3.'!L12</f>
        <v>1111614139.8299997</v>
      </c>
      <c r="C5" s="73">
        <f>'1.3.1.'!K8+'1.3.2.'!K72+'1.3.3.'!K12</f>
        <v>2214605582.1300006</v>
      </c>
      <c r="G5" s="73">
        <f>'1.3.1.'!K8+'1.3.2.'!K72+'1.3.3.'!K12</f>
        <v>2214605582.1300006</v>
      </c>
      <c r="H5" s="73">
        <f>'1.3.3.'!L12+'1.3.2.'!L72+'1.3.1.'!L8</f>
        <v>1045575076.3300002</v>
      </c>
    </row>
    <row r="7" spans="1:8" x14ac:dyDescent="0.25">
      <c r="A7" s="73">
        <f>'1.2.1.'!E9+'1.2.2.'!E75+'1.2.3.'!E13</f>
        <v>351730649.12</v>
      </c>
      <c r="B7" s="73">
        <f>'1.1.1.'!M17+'1.1.2.'!M415+'1.1.3.'!M12</f>
        <v>693844427.20999897</v>
      </c>
      <c r="C7" s="73">
        <f>'1.3.1.'!L8+'1.3.2.'!L72+'1.3.3.'!L12</f>
        <v>1045575076.3300002</v>
      </c>
      <c r="G7" t="s">
        <v>918</v>
      </c>
    </row>
    <row r="8" spans="1:8" x14ac:dyDescent="0.25">
      <c r="G8" s="73">
        <f>'1.1.3.'!L14+'1.2.3.'!D15</f>
        <v>2214605582.1300001</v>
      </c>
      <c r="H8" s="73">
        <f>'1.1.3.'!M14+'1.2.3.'!E15</f>
        <v>1045575076.329999</v>
      </c>
    </row>
    <row r="10" spans="1:8" x14ac:dyDescent="0.25">
      <c r="G10" s="76" t="s">
        <v>919</v>
      </c>
    </row>
    <row r="11" spans="1:8" x14ac:dyDescent="0.25">
      <c r="A11" s="74" t="b">
        <f>'[1]1.3.3.'!D11='[1]1.1.3.'!H10</f>
        <v>1</v>
      </c>
      <c r="G11" s="73">
        <f>G5-G8</f>
        <v>0</v>
      </c>
      <c r="H11" s="73">
        <f>H5-H8</f>
        <v>1.1920928955078125E-6</v>
      </c>
    </row>
    <row r="12" spans="1:8" ht="14.4" x14ac:dyDescent="0.25">
      <c r="A12" s="75"/>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Q417"/>
  <sheetViews>
    <sheetView view="pageLayout" topLeftCell="A403" zoomScale="80" zoomScaleNormal="80" zoomScaleSheetLayoutView="70" zoomScalePageLayoutView="80" workbookViewId="0">
      <selection activeCell="B401" sqref="B401:B414"/>
    </sheetView>
  </sheetViews>
  <sheetFormatPr defaultColWidth="9.109375" defaultRowHeight="13.2" x14ac:dyDescent="0.25"/>
  <cols>
    <col min="1" max="1" width="4.6640625" style="7" customWidth="1"/>
    <col min="2" max="2" width="24.88671875" style="7" customWidth="1"/>
    <col min="3" max="3" width="2.33203125" style="7" customWidth="1"/>
    <col min="4" max="4" width="4.109375" style="7" customWidth="1"/>
    <col min="5" max="5" width="4.6640625" style="7" customWidth="1"/>
    <col min="6" max="6" width="28.44140625" style="7" customWidth="1"/>
    <col min="7" max="7" width="6.88671875" style="7" customWidth="1"/>
    <col min="8" max="8" width="14.44140625" style="91" customWidth="1"/>
    <col min="9" max="9" width="10.33203125" style="118" customWidth="1"/>
    <col min="10" max="10" width="20.5546875" style="119" customWidth="1"/>
    <col min="11" max="11" width="17" style="120" customWidth="1"/>
    <col min="12" max="12" width="15.5546875" style="181" customWidth="1"/>
    <col min="13" max="13" width="18" style="10" customWidth="1"/>
    <col min="14" max="14" width="10.88671875" style="7" hidden="1" customWidth="1"/>
    <col min="15" max="15" width="15.109375" style="117" customWidth="1"/>
    <col min="16" max="16" width="19.88671875" style="117" customWidth="1"/>
    <col min="17" max="17" width="36.5546875" style="7" customWidth="1"/>
    <col min="18" max="16384" width="9.109375" style="7"/>
  </cols>
  <sheetData>
    <row r="1" spans="1:17" s="116" customFormat="1" ht="58.2" customHeight="1" x14ac:dyDescent="0.25">
      <c r="A1" s="387" t="s">
        <v>1579</v>
      </c>
      <c r="B1" s="387"/>
      <c r="C1" s="387"/>
      <c r="D1" s="387"/>
      <c r="E1" s="387"/>
      <c r="F1" s="387"/>
      <c r="G1" s="387"/>
      <c r="H1" s="387"/>
      <c r="I1" s="387"/>
      <c r="J1" s="387"/>
      <c r="K1" s="387"/>
      <c r="L1" s="387"/>
      <c r="M1" s="387"/>
      <c r="N1" s="387"/>
      <c r="O1" s="387"/>
      <c r="P1" s="387"/>
      <c r="Q1" s="387"/>
    </row>
    <row r="2" spans="1:17" s="88" customFormat="1" ht="12.75" customHeight="1" x14ac:dyDescent="0.25">
      <c r="A2" s="386" t="s">
        <v>267</v>
      </c>
      <c r="B2" s="403" t="s">
        <v>207</v>
      </c>
      <c r="C2" s="403"/>
      <c r="D2" s="403"/>
      <c r="E2" s="403" t="s">
        <v>159</v>
      </c>
      <c r="F2" s="403"/>
      <c r="G2" s="403"/>
      <c r="H2" s="392" t="s">
        <v>160</v>
      </c>
      <c r="I2" s="392" t="s">
        <v>268</v>
      </c>
      <c r="J2" s="422" t="s">
        <v>1101</v>
      </c>
      <c r="K2" s="421" t="s">
        <v>1094</v>
      </c>
      <c r="L2" s="392" t="s">
        <v>22</v>
      </c>
      <c r="M2" s="392" t="s">
        <v>23</v>
      </c>
      <c r="N2" s="121"/>
      <c r="O2" s="414" t="s">
        <v>1090</v>
      </c>
      <c r="P2" s="414" t="s">
        <v>1091</v>
      </c>
      <c r="Q2" s="415" t="s">
        <v>1092</v>
      </c>
    </row>
    <row r="3" spans="1:17" s="88" customFormat="1" ht="83.4" customHeight="1" x14ac:dyDescent="0.25">
      <c r="A3" s="386"/>
      <c r="B3" s="95" t="s">
        <v>270</v>
      </c>
      <c r="C3" s="403" t="s">
        <v>269</v>
      </c>
      <c r="D3" s="403"/>
      <c r="E3" s="110" t="s">
        <v>41</v>
      </c>
      <c r="F3" s="110" t="s">
        <v>42</v>
      </c>
      <c r="G3" s="110" t="s">
        <v>43</v>
      </c>
      <c r="H3" s="392"/>
      <c r="I3" s="392"/>
      <c r="J3" s="422"/>
      <c r="K3" s="421"/>
      <c r="L3" s="392"/>
      <c r="M3" s="392"/>
      <c r="N3" s="121"/>
      <c r="O3" s="414"/>
      <c r="P3" s="414"/>
      <c r="Q3" s="415"/>
    </row>
    <row r="4" spans="1:17" s="88" customFormat="1" x14ac:dyDescent="0.25">
      <c r="A4" s="135">
        <v>1</v>
      </c>
      <c r="B4" s="122">
        <f>A4+1</f>
        <v>2</v>
      </c>
      <c r="C4" s="420">
        <f>B4+1</f>
        <v>3</v>
      </c>
      <c r="D4" s="420"/>
      <c r="E4" s="122">
        <f>C4+1</f>
        <v>4</v>
      </c>
      <c r="F4" s="123">
        <f t="shared" ref="F4:L4" si="0">E4+1</f>
        <v>5</v>
      </c>
      <c r="G4" s="123">
        <f t="shared" si="0"/>
        <v>6</v>
      </c>
      <c r="H4" s="123">
        <f t="shared" si="0"/>
        <v>7</v>
      </c>
      <c r="I4" s="123">
        <f t="shared" si="0"/>
        <v>8</v>
      </c>
      <c r="J4" s="124" t="s">
        <v>110</v>
      </c>
      <c r="K4" s="125" t="s">
        <v>183</v>
      </c>
      <c r="L4" s="123">
        <f t="shared" si="0"/>
        <v>11</v>
      </c>
      <c r="M4" s="123">
        <f>L4+1</f>
        <v>12</v>
      </c>
      <c r="N4" s="123">
        <f t="shared" ref="N4:Q4" si="1">M4+1</f>
        <v>13</v>
      </c>
      <c r="O4" s="310" t="s">
        <v>1093</v>
      </c>
      <c r="P4" s="310">
        <f t="shared" si="1"/>
        <v>14</v>
      </c>
      <c r="Q4" s="123">
        <f t="shared" si="1"/>
        <v>15</v>
      </c>
    </row>
    <row r="5" spans="1:17" s="88" customFormat="1" ht="26.4" x14ac:dyDescent="0.25">
      <c r="A5" s="382">
        <v>1</v>
      </c>
      <c r="B5" s="419" t="s">
        <v>337</v>
      </c>
      <c r="C5" s="384" t="s">
        <v>152</v>
      </c>
      <c r="D5" s="396" t="s">
        <v>306</v>
      </c>
      <c r="E5" s="111">
        <v>1</v>
      </c>
      <c r="F5" s="24" t="s">
        <v>396</v>
      </c>
      <c r="G5" s="25" t="s">
        <v>339</v>
      </c>
      <c r="H5" s="26" t="s">
        <v>340</v>
      </c>
      <c r="I5" s="27">
        <v>597.29999999999995</v>
      </c>
      <c r="J5" s="71" t="s">
        <v>1182</v>
      </c>
      <c r="K5" s="44">
        <v>5420318.3099999996</v>
      </c>
      <c r="L5" s="28">
        <v>672230.24</v>
      </c>
      <c r="M5" s="28">
        <v>47866.46</v>
      </c>
      <c r="N5" s="92"/>
      <c r="O5" s="115">
        <v>36279</v>
      </c>
      <c r="P5" s="85" t="s">
        <v>1281</v>
      </c>
      <c r="Q5" s="39"/>
    </row>
    <row r="6" spans="1:17" s="88" customFormat="1" ht="26.4" x14ac:dyDescent="0.25">
      <c r="A6" s="383"/>
      <c r="B6" s="419"/>
      <c r="C6" s="385"/>
      <c r="D6" s="397"/>
      <c r="E6" s="111">
        <v>2</v>
      </c>
      <c r="F6" s="24" t="s">
        <v>46</v>
      </c>
      <c r="G6" s="25" t="s">
        <v>536</v>
      </c>
      <c r="H6" s="26" t="s">
        <v>348</v>
      </c>
      <c r="I6" s="27">
        <v>56</v>
      </c>
      <c r="J6" s="71" t="s">
        <v>1183</v>
      </c>
      <c r="K6" s="44">
        <v>730734.96</v>
      </c>
      <c r="L6" s="28">
        <v>107652.16</v>
      </c>
      <c r="M6" s="28">
        <v>0</v>
      </c>
      <c r="N6" s="39"/>
      <c r="O6" s="115">
        <v>41159</v>
      </c>
      <c r="P6" s="85" t="s">
        <v>1282</v>
      </c>
      <c r="Q6" s="39"/>
    </row>
    <row r="7" spans="1:17" s="88" customFormat="1" ht="39.6" x14ac:dyDescent="0.25">
      <c r="A7" s="383"/>
      <c r="B7" s="419"/>
      <c r="C7" s="385"/>
      <c r="D7" s="397"/>
      <c r="E7" s="111">
        <v>3</v>
      </c>
      <c r="F7" s="24" t="s">
        <v>396</v>
      </c>
      <c r="G7" s="25" t="s">
        <v>339</v>
      </c>
      <c r="H7" s="26" t="s">
        <v>203</v>
      </c>
      <c r="I7" s="27">
        <v>1157.8</v>
      </c>
      <c r="J7" s="71" t="s">
        <v>1184</v>
      </c>
      <c r="K7" s="44">
        <v>11252114.029999999</v>
      </c>
      <c r="L7" s="28">
        <v>13037953.279999999</v>
      </c>
      <c r="M7" s="28">
        <v>950632.17</v>
      </c>
      <c r="N7" s="39"/>
      <c r="O7" s="115">
        <v>36279</v>
      </c>
      <c r="P7" s="85" t="s">
        <v>1283</v>
      </c>
      <c r="Q7" s="39"/>
    </row>
    <row r="8" spans="1:17" s="88" customFormat="1" ht="26.4" x14ac:dyDescent="0.25">
      <c r="A8" s="383"/>
      <c r="B8" s="419"/>
      <c r="C8" s="385"/>
      <c r="D8" s="397"/>
      <c r="E8" s="111">
        <v>4</v>
      </c>
      <c r="F8" s="24" t="s">
        <v>351</v>
      </c>
      <c r="G8" s="25" t="s">
        <v>101</v>
      </c>
      <c r="H8" s="26" t="s">
        <v>936</v>
      </c>
      <c r="I8" s="27">
        <v>181.7</v>
      </c>
      <c r="J8" s="71" t="s">
        <v>1185</v>
      </c>
      <c r="K8" s="44">
        <v>2012948.91</v>
      </c>
      <c r="L8" s="28">
        <v>445855.52</v>
      </c>
      <c r="M8" s="28">
        <v>151291.49</v>
      </c>
      <c r="N8" s="39"/>
      <c r="O8" s="115">
        <v>40399</v>
      </c>
      <c r="P8" s="85" t="s">
        <v>1284</v>
      </c>
      <c r="Q8" s="39"/>
    </row>
    <row r="9" spans="1:17" s="88" customFormat="1" ht="26.4" x14ac:dyDescent="0.25">
      <c r="A9" s="383"/>
      <c r="B9" s="419"/>
      <c r="C9" s="385"/>
      <c r="D9" s="397"/>
      <c r="E9" s="111">
        <v>5</v>
      </c>
      <c r="F9" s="24" t="s">
        <v>349</v>
      </c>
      <c r="G9" s="25" t="s">
        <v>102</v>
      </c>
      <c r="H9" s="26" t="s">
        <v>350</v>
      </c>
      <c r="I9" s="27">
        <v>87.5</v>
      </c>
      <c r="J9" s="71" t="s">
        <v>1186</v>
      </c>
      <c r="K9" s="44">
        <v>995775.38</v>
      </c>
      <c r="L9" s="28">
        <v>600390.56000000006</v>
      </c>
      <c r="M9" s="28">
        <v>0</v>
      </c>
      <c r="N9" s="39"/>
      <c r="O9" s="115">
        <v>40399</v>
      </c>
      <c r="P9" s="85" t="s">
        <v>1284</v>
      </c>
      <c r="Q9" s="39"/>
    </row>
    <row r="10" spans="1:17" s="88" customFormat="1" ht="26.4" x14ac:dyDescent="0.25">
      <c r="A10" s="383"/>
      <c r="B10" s="419"/>
      <c r="C10" s="385"/>
      <c r="D10" s="397"/>
      <c r="E10" s="111">
        <v>6</v>
      </c>
      <c r="F10" s="24" t="s">
        <v>396</v>
      </c>
      <c r="G10" s="25" t="s">
        <v>339</v>
      </c>
      <c r="H10" s="26" t="s">
        <v>471</v>
      </c>
      <c r="I10" s="27">
        <v>54.7</v>
      </c>
      <c r="J10" s="71" t="s">
        <v>1187</v>
      </c>
      <c r="K10" s="44">
        <v>577225.80000000005</v>
      </c>
      <c r="L10" s="28">
        <v>486650.56</v>
      </c>
      <c r="M10" s="28">
        <v>58960.54</v>
      </c>
      <c r="N10" s="39"/>
      <c r="O10" s="115">
        <v>40989</v>
      </c>
      <c r="P10" s="85" t="s">
        <v>1285</v>
      </c>
      <c r="Q10" s="39"/>
    </row>
    <row r="11" spans="1:17" s="88" customFormat="1" x14ac:dyDescent="0.25">
      <c r="A11" s="383"/>
      <c r="B11" s="419"/>
      <c r="C11" s="385"/>
      <c r="D11" s="397"/>
      <c r="E11" s="111">
        <v>7</v>
      </c>
      <c r="F11" s="24" t="s">
        <v>396</v>
      </c>
      <c r="G11" s="25" t="s">
        <v>339</v>
      </c>
      <c r="H11" s="26" t="s">
        <v>345</v>
      </c>
      <c r="I11" s="27">
        <v>712.6</v>
      </c>
      <c r="J11" s="71"/>
      <c r="K11" s="44"/>
      <c r="L11" s="28">
        <v>835074.24</v>
      </c>
      <c r="M11" s="28">
        <v>182726</v>
      </c>
      <c r="N11" s="39"/>
      <c r="O11" s="86"/>
      <c r="P11" s="86"/>
      <c r="Q11" s="39"/>
    </row>
    <row r="12" spans="1:17" s="88" customFormat="1" ht="26.4" x14ac:dyDescent="0.25">
      <c r="A12" s="383"/>
      <c r="B12" s="419"/>
      <c r="C12" s="385"/>
      <c r="D12" s="397"/>
      <c r="E12" s="111">
        <v>8</v>
      </c>
      <c r="F12" s="24" t="s">
        <v>396</v>
      </c>
      <c r="G12" s="25" t="s">
        <v>298</v>
      </c>
      <c r="H12" s="26" t="s">
        <v>299</v>
      </c>
      <c r="I12" s="27">
        <v>201.5</v>
      </c>
      <c r="J12" s="71" t="s">
        <v>1190</v>
      </c>
      <c r="K12" s="44">
        <v>1958283.8</v>
      </c>
      <c r="L12" s="28">
        <v>238108.64</v>
      </c>
      <c r="M12" s="28">
        <v>112436.84</v>
      </c>
      <c r="N12" s="39"/>
      <c r="O12" s="115">
        <v>40736</v>
      </c>
      <c r="P12" s="85" t="s">
        <v>1286</v>
      </c>
      <c r="Q12" s="39"/>
    </row>
    <row r="13" spans="1:17" s="88" customFormat="1" ht="39.6" x14ac:dyDescent="0.25">
      <c r="A13" s="383"/>
      <c r="B13" s="419"/>
      <c r="C13" s="385"/>
      <c r="D13" s="397"/>
      <c r="E13" s="111">
        <v>9</v>
      </c>
      <c r="F13" s="24" t="s">
        <v>396</v>
      </c>
      <c r="G13" s="25" t="s">
        <v>339</v>
      </c>
      <c r="H13" s="26" t="s">
        <v>341</v>
      </c>
      <c r="I13" s="27">
        <v>856.2</v>
      </c>
      <c r="J13" s="71" t="s">
        <v>1469</v>
      </c>
      <c r="K13" s="44">
        <v>8321005.3899999997</v>
      </c>
      <c r="L13" s="28">
        <v>3050644.96</v>
      </c>
      <c r="M13" s="28">
        <v>217218.5</v>
      </c>
      <c r="N13" s="92"/>
      <c r="O13" s="115">
        <v>40399</v>
      </c>
      <c r="P13" s="85" t="s">
        <v>1284</v>
      </c>
      <c r="Q13" s="39"/>
    </row>
    <row r="14" spans="1:17" s="88" customFormat="1" ht="26.4" x14ac:dyDescent="0.25">
      <c r="A14" s="383"/>
      <c r="B14" s="419"/>
      <c r="C14" s="385"/>
      <c r="D14" s="397"/>
      <c r="E14" s="111">
        <v>10</v>
      </c>
      <c r="F14" s="24" t="s">
        <v>76</v>
      </c>
      <c r="G14" s="25" t="s">
        <v>97</v>
      </c>
      <c r="H14" s="26" t="s">
        <v>77</v>
      </c>
      <c r="I14" s="27">
        <v>31.8</v>
      </c>
      <c r="J14" s="112" t="s">
        <v>1188</v>
      </c>
      <c r="K14" s="44"/>
      <c r="L14" s="28">
        <v>450362.75</v>
      </c>
      <c r="M14" s="28">
        <v>207342.96</v>
      </c>
      <c r="N14" s="28"/>
      <c r="O14" s="86"/>
      <c r="P14" s="86"/>
      <c r="Q14" s="39"/>
    </row>
    <row r="15" spans="1:17" s="88" customFormat="1" ht="26.4" x14ac:dyDescent="0.25">
      <c r="A15" s="383"/>
      <c r="B15" s="419"/>
      <c r="C15" s="385"/>
      <c r="D15" s="397"/>
      <c r="E15" s="111">
        <v>11</v>
      </c>
      <c r="F15" s="24" t="s">
        <v>78</v>
      </c>
      <c r="G15" s="25" t="s">
        <v>97</v>
      </c>
      <c r="H15" s="26" t="s">
        <v>1389</v>
      </c>
      <c r="I15" s="27">
        <v>13.6</v>
      </c>
      <c r="J15" s="71" t="s">
        <v>1189</v>
      </c>
      <c r="K15" s="44">
        <v>161556.71</v>
      </c>
      <c r="L15" s="28">
        <v>28254</v>
      </c>
      <c r="M15" s="28">
        <v>0</v>
      </c>
      <c r="N15" s="28"/>
      <c r="O15" s="115">
        <v>40989</v>
      </c>
      <c r="P15" s="85" t="s">
        <v>1287</v>
      </c>
      <c r="Q15" s="39"/>
    </row>
    <row r="16" spans="1:17" s="88" customFormat="1" ht="52.8" x14ac:dyDescent="0.25">
      <c r="A16" s="383"/>
      <c r="B16" s="419"/>
      <c r="C16" s="385"/>
      <c r="D16" s="397"/>
      <c r="E16" s="111">
        <v>12</v>
      </c>
      <c r="F16" s="24" t="s">
        <v>1192</v>
      </c>
      <c r="G16" s="25" t="s">
        <v>97</v>
      </c>
      <c r="H16" s="26" t="s">
        <v>1191</v>
      </c>
      <c r="I16" s="27">
        <v>10099</v>
      </c>
      <c r="J16" s="71" t="s">
        <v>1193</v>
      </c>
      <c r="K16" s="44"/>
      <c r="L16" s="28">
        <v>3068566</v>
      </c>
      <c r="M16" s="28">
        <v>1134839.26</v>
      </c>
      <c r="N16" s="28"/>
      <c r="O16" s="115">
        <v>42479</v>
      </c>
      <c r="P16" s="85" t="s">
        <v>1288</v>
      </c>
      <c r="Q16" s="39"/>
    </row>
    <row r="17" spans="1:17" s="88" customFormat="1" ht="79.2" x14ac:dyDescent="0.25">
      <c r="A17" s="383"/>
      <c r="B17" s="419"/>
      <c r="C17" s="385"/>
      <c r="D17" s="397"/>
      <c r="E17" s="111">
        <v>13</v>
      </c>
      <c r="F17" s="26" t="s">
        <v>1194</v>
      </c>
      <c r="G17" s="25" t="s">
        <v>97</v>
      </c>
      <c r="H17" s="26" t="s">
        <v>1195</v>
      </c>
      <c r="I17" s="27">
        <v>1300</v>
      </c>
      <c r="J17" s="71" t="s">
        <v>1196</v>
      </c>
      <c r="K17" s="44">
        <v>162401.19</v>
      </c>
      <c r="L17" s="28">
        <v>1395148.12</v>
      </c>
      <c r="M17" s="28">
        <v>421959.41</v>
      </c>
      <c r="N17" s="28"/>
      <c r="O17" s="115">
        <v>40236</v>
      </c>
      <c r="P17" s="85" t="s">
        <v>1289</v>
      </c>
      <c r="Q17" s="39"/>
    </row>
    <row r="18" spans="1:17" s="88" customFormat="1" ht="66" x14ac:dyDescent="0.25">
      <c r="A18" s="383"/>
      <c r="B18" s="419"/>
      <c r="C18" s="385"/>
      <c r="D18" s="397"/>
      <c r="E18" s="111">
        <v>14</v>
      </c>
      <c r="F18" s="26" t="s">
        <v>1419</v>
      </c>
      <c r="G18" s="25"/>
      <c r="H18" s="26" t="s">
        <v>1197</v>
      </c>
      <c r="I18" s="27">
        <v>1900</v>
      </c>
      <c r="J18" s="71" t="s">
        <v>1198</v>
      </c>
      <c r="K18" s="44">
        <v>85.47</v>
      </c>
      <c r="L18" s="28">
        <v>192267.68</v>
      </c>
      <c r="M18" s="28">
        <v>0</v>
      </c>
      <c r="N18" s="28"/>
      <c r="O18" s="115">
        <v>40438</v>
      </c>
      <c r="P18" s="85" t="s">
        <v>1290</v>
      </c>
      <c r="Q18" s="39"/>
    </row>
    <row r="19" spans="1:17" s="88" customFormat="1" ht="26.4" x14ac:dyDescent="0.25">
      <c r="A19" s="383"/>
      <c r="B19" s="419"/>
      <c r="C19" s="385"/>
      <c r="D19" s="397"/>
      <c r="E19" s="111">
        <v>15</v>
      </c>
      <c r="F19" s="26" t="s">
        <v>338</v>
      </c>
      <c r="G19" s="25" t="s">
        <v>1199</v>
      </c>
      <c r="H19" s="26" t="s">
        <v>1200</v>
      </c>
      <c r="I19" s="81"/>
      <c r="J19" s="71"/>
      <c r="K19" s="44"/>
      <c r="L19" s="28">
        <v>115605.6</v>
      </c>
      <c r="M19" s="28">
        <v>0</v>
      </c>
      <c r="N19" s="28"/>
      <c r="O19" s="86"/>
      <c r="P19" s="86"/>
      <c r="Q19" s="39"/>
    </row>
    <row r="20" spans="1:17" s="88" customFormat="1" ht="52.8" x14ac:dyDescent="0.25">
      <c r="A20" s="383"/>
      <c r="B20" s="419"/>
      <c r="C20" s="385"/>
      <c r="D20" s="397"/>
      <c r="E20" s="111">
        <v>16</v>
      </c>
      <c r="F20" s="26" t="s">
        <v>316</v>
      </c>
      <c r="G20" s="25" t="s">
        <v>97</v>
      </c>
      <c r="H20" s="26" t="s">
        <v>1388</v>
      </c>
      <c r="I20" s="81"/>
      <c r="J20" s="71"/>
      <c r="K20" s="44"/>
      <c r="L20" s="28">
        <v>192267.68</v>
      </c>
      <c r="M20" s="28">
        <v>0</v>
      </c>
      <c r="N20" s="28"/>
      <c r="O20" s="86"/>
      <c r="P20" s="86"/>
      <c r="Q20" s="39" t="s">
        <v>1365</v>
      </c>
    </row>
    <row r="21" spans="1:17" s="88" customFormat="1" ht="67.2" customHeight="1" x14ac:dyDescent="0.25">
      <c r="A21" s="383"/>
      <c r="B21" s="419"/>
      <c r="C21" s="385"/>
      <c r="D21" s="397"/>
      <c r="E21" s="111">
        <v>17</v>
      </c>
      <c r="F21" s="26" t="s">
        <v>1601</v>
      </c>
      <c r="G21" s="25" t="s">
        <v>96</v>
      </c>
      <c r="H21" s="26" t="s">
        <v>1602</v>
      </c>
      <c r="I21" s="27">
        <v>336</v>
      </c>
      <c r="J21" s="71" t="s">
        <v>1603</v>
      </c>
      <c r="K21" s="44"/>
      <c r="L21" s="71">
        <v>15055776</v>
      </c>
      <c r="M21" s="28">
        <v>620690.68000000005</v>
      </c>
      <c r="N21" s="28"/>
      <c r="O21" s="86"/>
      <c r="P21" s="86"/>
      <c r="Q21" s="39"/>
    </row>
    <row r="22" spans="1:17" s="88" customFormat="1" ht="67.2" customHeight="1" x14ac:dyDescent="0.25">
      <c r="A22" s="383"/>
      <c r="B22" s="419"/>
      <c r="C22" s="385"/>
      <c r="D22" s="397"/>
      <c r="E22" s="111">
        <v>18</v>
      </c>
      <c r="F22" s="26" t="s">
        <v>33</v>
      </c>
      <c r="G22" s="25" t="s">
        <v>1604</v>
      </c>
      <c r="H22" s="26" t="s">
        <v>1605</v>
      </c>
      <c r="I22" s="27">
        <v>188.65</v>
      </c>
      <c r="J22" s="71"/>
      <c r="K22" s="44"/>
      <c r="L22" s="71">
        <v>947823</v>
      </c>
      <c r="M22" s="28">
        <v>916228.88</v>
      </c>
      <c r="N22" s="28"/>
      <c r="O22" s="86"/>
      <c r="P22" s="86"/>
      <c r="Q22" s="39"/>
    </row>
    <row r="23" spans="1:17" s="88" customFormat="1" ht="67.2" customHeight="1" x14ac:dyDescent="0.25">
      <c r="A23" s="383"/>
      <c r="B23" s="419"/>
      <c r="C23" s="385"/>
      <c r="D23" s="397"/>
      <c r="E23" s="111">
        <v>19</v>
      </c>
      <c r="F23" s="26" t="s">
        <v>1606</v>
      </c>
      <c r="G23" s="25"/>
      <c r="H23" s="26" t="s">
        <v>1607</v>
      </c>
      <c r="I23" s="27"/>
      <c r="J23" s="71"/>
      <c r="K23" s="44"/>
      <c r="L23" s="71">
        <v>92447157.709999993</v>
      </c>
      <c r="M23" s="28">
        <v>92447157.709999993</v>
      </c>
      <c r="N23" s="28"/>
      <c r="O23" s="86"/>
      <c r="P23" s="86"/>
      <c r="Q23" s="39"/>
    </row>
    <row r="24" spans="1:17" s="88" customFormat="1" ht="52.8" x14ac:dyDescent="0.25">
      <c r="A24" s="391"/>
      <c r="B24" s="419"/>
      <c r="C24" s="393"/>
      <c r="D24" s="398"/>
      <c r="E24" s="111">
        <v>20</v>
      </c>
      <c r="F24" s="24" t="s">
        <v>503</v>
      </c>
      <c r="G24" s="25"/>
      <c r="H24" s="26" t="s">
        <v>1017</v>
      </c>
      <c r="I24" s="27"/>
      <c r="J24" s="71"/>
      <c r="K24" s="44"/>
      <c r="L24" s="28">
        <v>204380769.16</v>
      </c>
      <c r="M24" s="28">
        <v>187399217.66999999</v>
      </c>
      <c r="N24" s="28"/>
      <c r="O24" s="86"/>
      <c r="P24" s="86"/>
      <c r="Q24" s="39" t="s">
        <v>1365</v>
      </c>
    </row>
    <row r="25" spans="1:17" s="88" customFormat="1" ht="24" customHeight="1" x14ac:dyDescent="0.25">
      <c r="A25" s="382">
        <f>A5+1</f>
        <v>2</v>
      </c>
      <c r="B25" s="388" t="s">
        <v>356</v>
      </c>
      <c r="C25" s="79" t="s">
        <v>152</v>
      </c>
      <c r="D25" s="82" t="s">
        <v>354</v>
      </c>
      <c r="E25" s="111">
        <v>21</v>
      </c>
      <c r="F25" s="24" t="s">
        <v>357</v>
      </c>
      <c r="G25" s="25" t="s">
        <v>93</v>
      </c>
      <c r="H25" s="26" t="s">
        <v>358</v>
      </c>
      <c r="I25" s="27">
        <v>2541.3000000000002</v>
      </c>
      <c r="J25" s="71" t="s">
        <v>1161</v>
      </c>
      <c r="K25" s="44">
        <v>42319150.729999997</v>
      </c>
      <c r="L25" s="28">
        <v>11481861.09</v>
      </c>
      <c r="M25" s="28">
        <v>512027.42</v>
      </c>
      <c r="N25" s="92"/>
      <c r="O25" s="115">
        <v>39834</v>
      </c>
      <c r="P25" s="85" t="s">
        <v>1291</v>
      </c>
      <c r="Q25" s="39"/>
    </row>
    <row r="26" spans="1:17" s="88" customFormat="1" x14ac:dyDescent="0.25">
      <c r="A26" s="383"/>
      <c r="B26" s="389"/>
      <c r="C26" s="416"/>
      <c r="D26" s="416"/>
      <c r="E26" s="111">
        <v>22</v>
      </c>
      <c r="F26" s="24" t="s">
        <v>395</v>
      </c>
      <c r="G26" s="25" t="s">
        <v>359</v>
      </c>
      <c r="H26" s="26" t="s">
        <v>360</v>
      </c>
      <c r="I26" s="27">
        <v>217</v>
      </c>
      <c r="J26" s="71" t="s">
        <v>1305</v>
      </c>
      <c r="K26" s="44">
        <v>2298587.69</v>
      </c>
      <c r="L26" s="28">
        <v>488176.41</v>
      </c>
      <c r="M26" s="28">
        <v>0</v>
      </c>
      <c r="N26" s="39"/>
      <c r="O26" s="86"/>
      <c r="P26" s="86"/>
      <c r="Q26" s="39"/>
    </row>
    <row r="27" spans="1:17" s="88" customFormat="1" ht="39.6" x14ac:dyDescent="0.25">
      <c r="A27" s="383"/>
      <c r="B27" s="389"/>
      <c r="C27" s="417"/>
      <c r="D27" s="417"/>
      <c r="E27" s="111">
        <v>23</v>
      </c>
      <c r="F27" s="24" t="s">
        <v>363</v>
      </c>
      <c r="G27" s="25" t="s">
        <v>339</v>
      </c>
      <c r="H27" s="26" t="s">
        <v>364</v>
      </c>
      <c r="I27" s="27">
        <v>184.7</v>
      </c>
      <c r="J27" s="69" t="s">
        <v>1167</v>
      </c>
      <c r="K27" s="44">
        <v>9000986.0500000007</v>
      </c>
      <c r="L27" s="28">
        <v>233918.07999999999</v>
      </c>
      <c r="M27" s="28">
        <v>0</v>
      </c>
      <c r="N27" s="39"/>
      <c r="O27" s="86"/>
      <c r="P27" s="86"/>
      <c r="Q27" s="39"/>
    </row>
    <row r="28" spans="1:17" s="88" customFormat="1" x14ac:dyDescent="0.25">
      <c r="A28" s="383"/>
      <c r="B28" s="389"/>
      <c r="C28" s="417"/>
      <c r="D28" s="417"/>
      <c r="E28" s="111">
        <v>24</v>
      </c>
      <c r="F28" s="24" t="s">
        <v>158</v>
      </c>
      <c r="G28" s="25" t="s">
        <v>96</v>
      </c>
      <c r="H28" s="26" t="s">
        <v>184</v>
      </c>
      <c r="I28" s="27">
        <v>254.4</v>
      </c>
      <c r="J28" s="71" t="s">
        <v>1166</v>
      </c>
      <c r="K28" s="44">
        <v>2510177.52</v>
      </c>
      <c r="L28" s="28">
        <v>385054.51</v>
      </c>
      <c r="M28" s="28">
        <v>0</v>
      </c>
      <c r="N28" s="39"/>
      <c r="O28" s="86"/>
      <c r="P28" s="86"/>
      <c r="Q28" s="39"/>
    </row>
    <row r="29" spans="1:17" s="88" customFormat="1" ht="39.6" x14ac:dyDescent="0.25">
      <c r="A29" s="383"/>
      <c r="B29" s="389"/>
      <c r="C29" s="417"/>
      <c r="D29" s="417"/>
      <c r="E29" s="111">
        <v>25</v>
      </c>
      <c r="F29" s="24" t="s">
        <v>95</v>
      </c>
      <c r="G29" s="25" t="s">
        <v>185</v>
      </c>
      <c r="H29" s="26" t="s">
        <v>186</v>
      </c>
      <c r="I29" s="27">
        <v>199.1</v>
      </c>
      <c r="J29" s="69" t="s">
        <v>1164</v>
      </c>
      <c r="K29" s="44">
        <v>11121674.76</v>
      </c>
      <c r="L29" s="28">
        <v>234929.99</v>
      </c>
      <c r="M29" s="28">
        <v>0</v>
      </c>
      <c r="N29" s="39"/>
      <c r="O29" s="86"/>
      <c r="P29" s="86"/>
      <c r="Q29" s="39"/>
    </row>
    <row r="30" spans="1:17" s="88" customFormat="1" ht="39.6" x14ac:dyDescent="0.25">
      <c r="A30" s="383"/>
      <c r="B30" s="389"/>
      <c r="C30" s="417"/>
      <c r="D30" s="417"/>
      <c r="E30" s="111">
        <v>26</v>
      </c>
      <c r="F30" s="24" t="s">
        <v>109</v>
      </c>
      <c r="G30" s="25" t="s">
        <v>110</v>
      </c>
      <c r="H30" s="26" t="s">
        <v>111</v>
      </c>
      <c r="I30" s="27">
        <v>115.8</v>
      </c>
      <c r="J30" s="69" t="s">
        <v>1165</v>
      </c>
      <c r="K30" s="44">
        <v>12778047.4</v>
      </c>
      <c r="L30" s="28">
        <v>189420.16</v>
      </c>
      <c r="M30" s="28">
        <v>0</v>
      </c>
      <c r="N30" s="39"/>
      <c r="O30" s="86"/>
      <c r="P30" s="86"/>
      <c r="Q30" s="39"/>
    </row>
    <row r="31" spans="1:17" s="88" customFormat="1" ht="38.4" customHeight="1" x14ac:dyDescent="0.25">
      <c r="A31" s="383"/>
      <c r="B31" s="389"/>
      <c r="C31" s="417"/>
      <c r="D31" s="417"/>
      <c r="E31" s="111">
        <v>27</v>
      </c>
      <c r="F31" s="24" t="s">
        <v>112</v>
      </c>
      <c r="G31" s="25" t="s">
        <v>183</v>
      </c>
      <c r="H31" s="26" t="s">
        <v>360</v>
      </c>
      <c r="I31" s="27">
        <v>286.39999999999998</v>
      </c>
      <c r="J31" s="69" t="s">
        <v>1162</v>
      </c>
      <c r="K31" s="44">
        <v>3150569.6</v>
      </c>
      <c r="L31" s="28">
        <v>1183011.92</v>
      </c>
      <c r="M31" s="28">
        <v>171332.46</v>
      </c>
      <c r="N31" s="39"/>
      <c r="O31" s="86"/>
      <c r="P31" s="86" t="s">
        <v>1365</v>
      </c>
      <c r="Q31" s="39"/>
    </row>
    <row r="32" spans="1:17" s="88" customFormat="1" x14ac:dyDescent="0.25">
      <c r="A32" s="383"/>
      <c r="B32" s="389"/>
      <c r="C32" s="417"/>
      <c r="D32" s="417"/>
      <c r="E32" s="111">
        <v>28</v>
      </c>
      <c r="F32" s="24" t="s">
        <v>271</v>
      </c>
      <c r="G32" s="25" t="s">
        <v>94</v>
      </c>
      <c r="H32" s="26" t="s">
        <v>91</v>
      </c>
      <c r="I32" s="27">
        <v>166.2</v>
      </c>
      <c r="J32" s="71" t="s">
        <v>1168</v>
      </c>
      <c r="K32" s="44">
        <v>2686892.24</v>
      </c>
      <c r="L32" s="28">
        <v>309681.62</v>
      </c>
      <c r="M32" s="28">
        <v>0</v>
      </c>
      <c r="N32" s="39"/>
      <c r="O32" s="86"/>
      <c r="P32" s="86"/>
      <c r="Q32" s="39"/>
    </row>
    <row r="33" spans="1:17" s="88" customFormat="1" x14ac:dyDescent="0.25">
      <c r="A33" s="383"/>
      <c r="B33" s="389"/>
      <c r="C33" s="417"/>
      <c r="D33" s="417"/>
      <c r="E33" s="111">
        <v>29</v>
      </c>
      <c r="F33" s="24" t="s">
        <v>352</v>
      </c>
      <c r="G33" s="25" t="s">
        <v>19</v>
      </c>
      <c r="H33" s="26" t="s">
        <v>91</v>
      </c>
      <c r="I33" s="27">
        <v>57.1</v>
      </c>
      <c r="J33" s="71" t="s">
        <v>1169</v>
      </c>
      <c r="K33" s="44">
        <v>687690.13</v>
      </c>
      <c r="L33" s="28">
        <v>118726.92</v>
      </c>
      <c r="M33" s="28">
        <v>0</v>
      </c>
      <c r="N33" s="39"/>
      <c r="O33" s="86"/>
      <c r="P33" s="86"/>
      <c r="Q33" s="39"/>
    </row>
    <row r="34" spans="1:17" s="88" customFormat="1" x14ac:dyDescent="0.25">
      <c r="A34" s="391"/>
      <c r="B34" s="390"/>
      <c r="C34" s="418"/>
      <c r="D34" s="418"/>
      <c r="E34" s="111">
        <v>30</v>
      </c>
      <c r="F34" s="24" t="s">
        <v>113</v>
      </c>
      <c r="G34" s="25" t="s">
        <v>94</v>
      </c>
      <c r="H34" s="26" t="s">
        <v>91</v>
      </c>
      <c r="I34" s="27">
        <v>120.3</v>
      </c>
      <c r="J34" s="71" t="s">
        <v>1163</v>
      </c>
      <c r="K34" s="44">
        <v>1169550.5900000001</v>
      </c>
      <c r="L34" s="28">
        <v>332533.55</v>
      </c>
      <c r="M34" s="28">
        <v>0</v>
      </c>
      <c r="N34" s="39"/>
      <c r="O34" s="86"/>
      <c r="P34" s="86"/>
      <c r="Q34" s="39"/>
    </row>
    <row r="35" spans="1:17" s="88" customFormat="1" ht="15.6" customHeight="1" x14ac:dyDescent="0.25">
      <c r="A35" s="401">
        <f>A25+1</f>
        <v>3</v>
      </c>
      <c r="B35" s="408" t="s">
        <v>240</v>
      </c>
      <c r="C35" s="411" t="s">
        <v>152</v>
      </c>
      <c r="D35" s="409" t="s">
        <v>34</v>
      </c>
      <c r="E35" s="111">
        <v>31</v>
      </c>
      <c r="F35" s="24" t="s">
        <v>35</v>
      </c>
      <c r="G35" s="25" t="s">
        <v>36</v>
      </c>
      <c r="H35" s="26" t="s">
        <v>1463</v>
      </c>
      <c r="I35" s="27">
        <v>99.8</v>
      </c>
      <c r="J35" s="71" t="s">
        <v>1273</v>
      </c>
      <c r="K35" s="44">
        <v>730865.34</v>
      </c>
      <c r="L35" s="28">
        <v>30690</v>
      </c>
      <c r="M35" s="28">
        <v>0</v>
      </c>
      <c r="N35" s="92"/>
      <c r="O35" s="86"/>
      <c r="P35" s="86"/>
      <c r="Q35" s="39"/>
    </row>
    <row r="36" spans="1:17" s="88" customFormat="1" ht="26.4" x14ac:dyDescent="0.25">
      <c r="A36" s="401"/>
      <c r="B36" s="408"/>
      <c r="C36" s="413"/>
      <c r="D36" s="407"/>
      <c r="E36" s="111">
        <v>32</v>
      </c>
      <c r="F36" s="24" t="s">
        <v>35</v>
      </c>
      <c r="G36" s="25" t="s">
        <v>36</v>
      </c>
      <c r="H36" s="26" t="s">
        <v>322</v>
      </c>
      <c r="I36" s="27">
        <v>128.9</v>
      </c>
      <c r="J36" s="113" t="s">
        <v>1272</v>
      </c>
      <c r="K36" s="126">
        <v>1923291.12</v>
      </c>
      <c r="L36" s="28">
        <v>31078</v>
      </c>
      <c r="M36" s="28">
        <v>0</v>
      </c>
      <c r="N36" s="39"/>
      <c r="O36" s="86"/>
      <c r="P36" s="86"/>
      <c r="Q36" s="39"/>
    </row>
    <row r="37" spans="1:17" s="88" customFormat="1" ht="39.6" x14ac:dyDescent="0.25">
      <c r="A37" s="141">
        <f>A35+1</f>
        <v>4</v>
      </c>
      <c r="B37" s="361" t="s">
        <v>784</v>
      </c>
      <c r="C37" s="31" t="s">
        <v>152</v>
      </c>
      <c r="D37" s="32" t="s">
        <v>194</v>
      </c>
      <c r="E37" s="111">
        <v>33</v>
      </c>
      <c r="F37" s="24" t="s">
        <v>195</v>
      </c>
      <c r="G37" s="25" t="s">
        <v>94</v>
      </c>
      <c r="H37" s="26" t="s">
        <v>196</v>
      </c>
      <c r="I37" s="27">
        <v>1642.8</v>
      </c>
      <c r="J37" s="71" t="s">
        <v>1248</v>
      </c>
      <c r="K37" s="44">
        <v>24960276.07</v>
      </c>
      <c r="L37" s="28">
        <v>15652197.439999999</v>
      </c>
      <c r="M37" s="28">
        <v>0</v>
      </c>
      <c r="N37" s="39"/>
      <c r="O37" s="86"/>
      <c r="P37" s="86"/>
      <c r="Q37" s="39"/>
    </row>
    <row r="38" spans="1:17" s="88" customFormat="1" ht="44.4" customHeight="1" x14ac:dyDescent="0.25">
      <c r="A38" s="141">
        <f>A37+1</f>
        <v>5</v>
      </c>
      <c r="B38" s="361" t="s">
        <v>651</v>
      </c>
      <c r="C38" s="109" t="s">
        <v>152</v>
      </c>
      <c r="D38" s="32" t="s">
        <v>197</v>
      </c>
      <c r="E38" s="111">
        <v>34</v>
      </c>
      <c r="F38" s="24" t="s">
        <v>46</v>
      </c>
      <c r="G38" s="25" t="s">
        <v>326</v>
      </c>
      <c r="H38" s="26" t="s">
        <v>327</v>
      </c>
      <c r="I38" s="27">
        <v>967.2</v>
      </c>
      <c r="J38" s="71" t="s">
        <v>1252</v>
      </c>
      <c r="K38" s="44">
        <v>16910466.77</v>
      </c>
      <c r="L38" s="28">
        <v>120283.68</v>
      </c>
      <c r="M38" s="28">
        <v>20061.89</v>
      </c>
      <c r="N38" s="39"/>
      <c r="O38" s="86"/>
      <c r="P38" s="86"/>
      <c r="Q38" s="39"/>
    </row>
    <row r="39" spans="1:17" s="8" customFormat="1" ht="26.4" x14ac:dyDescent="0.25">
      <c r="A39" s="141">
        <f>A38+1</f>
        <v>6</v>
      </c>
      <c r="B39" s="361" t="s">
        <v>308</v>
      </c>
      <c r="C39" s="31" t="s">
        <v>152</v>
      </c>
      <c r="D39" s="32" t="s">
        <v>401</v>
      </c>
      <c r="E39" s="111">
        <v>35</v>
      </c>
      <c r="F39" s="24" t="s">
        <v>357</v>
      </c>
      <c r="G39" s="25" t="s">
        <v>245</v>
      </c>
      <c r="H39" s="26" t="s">
        <v>309</v>
      </c>
      <c r="I39" s="27">
        <v>1779.9</v>
      </c>
      <c r="J39" s="71" t="s">
        <v>1275</v>
      </c>
      <c r="K39" s="106">
        <v>22952736.050000001</v>
      </c>
      <c r="L39" s="28">
        <v>3363324.8</v>
      </c>
      <c r="M39" s="28">
        <v>434117.36</v>
      </c>
      <c r="N39" s="90"/>
      <c r="O39" s="86"/>
      <c r="P39" s="86"/>
      <c r="Q39" s="39"/>
    </row>
    <row r="40" spans="1:17" s="88" customFormat="1" ht="12.75" customHeight="1" x14ac:dyDescent="0.25">
      <c r="A40" s="401">
        <v>7</v>
      </c>
      <c r="B40" s="408" t="s">
        <v>1412</v>
      </c>
      <c r="C40" s="411" t="s">
        <v>152</v>
      </c>
      <c r="D40" s="409" t="s">
        <v>157</v>
      </c>
      <c r="E40" s="111">
        <v>36</v>
      </c>
      <c r="F40" s="24" t="s">
        <v>35</v>
      </c>
      <c r="G40" s="25" t="s">
        <v>400</v>
      </c>
      <c r="H40" s="26" t="s">
        <v>147</v>
      </c>
      <c r="I40" s="27">
        <v>861.5</v>
      </c>
      <c r="J40" s="71" t="s">
        <v>1243</v>
      </c>
      <c r="K40" s="44">
        <v>16043042.529999999</v>
      </c>
      <c r="L40" s="28">
        <v>1064712.1399999999</v>
      </c>
      <c r="M40" s="28">
        <v>0</v>
      </c>
      <c r="N40" s="92"/>
      <c r="O40" s="86"/>
      <c r="P40" s="86"/>
      <c r="Q40" s="39" t="s">
        <v>1365</v>
      </c>
    </row>
    <row r="41" spans="1:17" s="88" customFormat="1" x14ac:dyDescent="0.25">
      <c r="A41" s="401"/>
      <c r="B41" s="408"/>
      <c r="C41" s="412"/>
      <c r="D41" s="406"/>
      <c r="E41" s="111">
        <v>37</v>
      </c>
      <c r="F41" s="24" t="s">
        <v>35</v>
      </c>
      <c r="G41" s="25" t="s">
        <v>400</v>
      </c>
      <c r="H41" s="26" t="s">
        <v>205</v>
      </c>
      <c r="I41" s="27">
        <v>54.8</v>
      </c>
      <c r="J41" s="71" t="s">
        <v>1246</v>
      </c>
      <c r="K41" s="44">
        <v>905579.86</v>
      </c>
      <c r="L41" s="28">
        <v>356224</v>
      </c>
      <c r="M41" s="28">
        <v>0</v>
      </c>
      <c r="N41" s="39"/>
      <c r="O41" s="86"/>
      <c r="P41" s="86"/>
      <c r="Q41" s="39"/>
    </row>
    <row r="42" spans="1:17" s="88" customFormat="1" x14ac:dyDescent="0.25">
      <c r="A42" s="401"/>
      <c r="B42" s="408"/>
      <c r="C42" s="412"/>
      <c r="D42" s="406"/>
      <c r="E42" s="111">
        <v>38</v>
      </c>
      <c r="F42" s="24" t="s">
        <v>145</v>
      </c>
      <c r="G42" s="25" t="s">
        <v>390</v>
      </c>
      <c r="H42" s="26" t="s">
        <v>249</v>
      </c>
      <c r="I42" s="27">
        <v>257.89999999999998</v>
      </c>
      <c r="J42" s="71" t="s">
        <v>1241</v>
      </c>
      <c r="K42" s="44">
        <v>3407261.32</v>
      </c>
      <c r="L42" s="28">
        <v>414705.78</v>
      </c>
      <c r="M42" s="28">
        <v>0</v>
      </c>
      <c r="N42" s="39"/>
      <c r="O42" s="86"/>
      <c r="P42" s="86"/>
      <c r="Q42" s="39"/>
    </row>
    <row r="43" spans="1:17" s="88" customFormat="1" x14ac:dyDescent="0.25">
      <c r="A43" s="401"/>
      <c r="B43" s="408"/>
      <c r="C43" s="412"/>
      <c r="D43" s="406"/>
      <c r="E43" s="111">
        <v>39</v>
      </c>
      <c r="F43" s="24" t="s">
        <v>35</v>
      </c>
      <c r="G43" s="25" t="s">
        <v>400</v>
      </c>
      <c r="H43" s="26" t="s">
        <v>284</v>
      </c>
      <c r="I43" s="27">
        <v>88.8</v>
      </c>
      <c r="J43" s="71" t="s">
        <v>1242</v>
      </c>
      <c r="K43" s="44">
        <v>708114.29</v>
      </c>
      <c r="L43" s="28">
        <v>334540.79999999999</v>
      </c>
      <c r="M43" s="28">
        <v>0</v>
      </c>
      <c r="N43" s="39"/>
      <c r="O43" s="86"/>
      <c r="P43" s="86"/>
      <c r="Q43" s="39"/>
    </row>
    <row r="44" spans="1:17" s="88" customFormat="1" x14ac:dyDescent="0.25">
      <c r="A44" s="401"/>
      <c r="B44" s="408"/>
      <c r="C44" s="412"/>
      <c r="D44" s="406"/>
      <c r="E44" s="111">
        <v>40</v>
      </c>
      <c r="F44" s="24" t="s">
        <v>35</v>
      </c>
      <c r="G44" s="25" t="s">
        <v>400</v>
      </c>
      <c r="H44" s="26" t="s">
        <v>81</v>
      </c>
      <c r="I44" s="27">
        <v>56.5</v>
      </c>
      <c r="J44" s="71" t="s">
        <v>1245</v>
      </c>
      <c r="K44" s="44">
        <v>737071.32</v>
      </c>
      <c r="L44" s="28">
        <v>365516.79999999999</v>
      </c>
      <c r="M44" s="28">
        <v>0</v>
      </c>
      <c r="N44" s="39"/>
      <c r="O44" s="86"/>
      <c r="P44" s="86"/>
      <c r="Q44" s="39" t="s">
        <v>1365</v>
      </c>
    </row>
    <row r="45" spans="1:17" s="88" customFormat="1" ht="26.4" x14ac:dyDescent="0.25">
      <c r="A45" s="401"/>
      <c r="B45" s="408"/>
      <c r="C45" s="412"/>
      <c r="D45" s="406"/>
      <c r="E45" s="111">
        <v>41</v>
      </c>
      <c r="F45" s="24" t="s">
        <v>313</v>
      </c>
      <c r="G45" s="25" t="s">
        <v>96</v>
      </c>
      <c r="H45" s="26" t="s">
        <v>456</v>
      </c>
      <c r="I45" s="27">
        <v>979.7</v>
      </c>
      <c r="J45" s="71" t="s">
        <v>1244</v>
      </c>
      <c r="K45" s="44">
        <v>14735697.09</v>
      </c>
      <c r="L45" s="28">
        <v>3145925.77</v>
      </c>
      <c r="M45" s="28">
        <v>113553.28</v>
      </c>
      <c r="N45" s="39"/>
      <c r="O45" s="86"/>
      <c r="P45" s="86"/>
      <c r="Q45" s="39"/>
    </row>
    <row r="46" spans="1:17" s="88" customFormat="1" x14ac:dyDescent="0.25">
      <c r="A46" s="401"/>
      <c r="B46" s="408"/>
      <c r="C46" s="413"/>
      <c r="D46" s="407"/>
      <c r="E46" s="111">
        <v>42</v>
      </c>
      <c r="F46" s="24" t="s">
        <v>244</v>
      </c>
      <c r="G46" s="25" t="s">
        <v>96</v>
      </c>
      <c r="H46" s="26" t="s">
        <v>274</v>
      </c>
      <c r="I46" s="27">
        <v>276.89999999999998</v>
      </c>
      <c r="J46" s="71"/>
      <c r="K46" s="44"/>
      <c r="L46" s="28">
        <v>2654</v>
      </c>
      <c r="M46" s="28">
        <v>0</v>
      </c>
      <c r="N46" s="92"/>
      <c r="O46" s="86"/>
      <c r="P46" s="86"/>
      <c r="Q46" s="39"/>
    </row>
    <row r="47" spans="1:17" s="8" customFormat="1" ht="26.4" x14ac:dyDescent="0.25">
      <c r="A47" s="141">
        <f>A40+1</f>
        <v>8</v>
      </c>
      <c r="B47" s="361" t="s">
        <v>149</v>
      </c>
      <c r="C47" s="109" t="s">
        <v>152</v>
      </c>
      <c r="D47" s="32" t="s">
        <v>148</v>
      </c>
      <c r="E47" s="111">
        <v>43</v>
      </c>
      <c r="F47" s="24" t="s">
        <v>95</v>
      </c>
      <c r="G47" s="25" t="s">
        <v>150</v>
      </c>
      <c r="H47" s="26" t="s">
        <v>255</v>
      </c>
      <c r="I47" s="27">
        <v>1180.2</v>
      </c>
      <c r="J47" s="71" t="s">
        <v>1170</v>
      </c>
      <c r="K47" s="106">
        <v>11645092.4</v>
      </c>
      <c r="L47" s="28">
        <v>1999240.53</v>
      </c>
      <c r="M47" s="28">
        <v>1294204.8</v>
      </c>
      <c r="N47" s="90"/>
      <c r="O47" s="86"/>
      <c r="P47" s="86"/>
      <c r="Q47" s="39"/>
    </row>
    <row r="48" spans="1:17" s="8" customFormat="1" x14ac:dyDescent="0.25">
      <c r="A48" s="141">
        <f>A47+1</f>
        <v>9</v>
      </c>
      <c r="B48" s="361" t="s">
        <v>257</v>
      </c>
      <c r="C48" s="109" t="s">
        <v>152</v>
      </c>
      <c r="D48" s="32" t="s">
        <v>256</v>
      </c>
      <c r="E48" s="111">
        <v>44</v>
      </c>
      <c r="F48" s="24" t="s">
        <v>338</v>
      </c>
      <c r="G48" s="25" t="s">
        <v>390</v>
      </c>
      <c r="H48" s="26" t="s">
        <v>258</v>
      </c>
      <c r="I48" s="27">
        <v>1146.5999999999999</v>
      </c>
      <c r="J48" s="71" t="s">
        <v>1635</v>
      </c>
      <c r="K48" s="106">
        <v>12545049.880000001</v>
      </c>
      <c r="L48" s="28">
        <v>1021602.82</v>
      </c>
      <c r="M48" s="28">
        <v>0</v>
      </c>
      <c r="N48" s="90"/>
      <c r="O48" s="86"/>
      <c r="P48" s="86"/>
      <c r="Q48" s="39"/>
    </row>
    <row r="49" spans="1:17" s="8" customFormat="1" ht="29.25" customHeight="1" x14ac:dyDescent="0.25">
      <c r="A49" s="141">
        <v>10</v>
      </c>
      <c r="B49" s="361" t="s">
        <v>984</v>
      </c>
      <c r="C49" s="109" t="s">
        <v>152</v>
      </c>
      <c r="D49" s="32" t="s">
        <v>985</v>
      </c>
      <c r="E49" s="111">
        <v>45</v>
      </c>
      <c r="F49" s="24" t="s">
        <v>526</v>
      </c>
      <c r="G49" s="25" t="s">
        <v>119</v>
      </c>
      <c r="H49" s="26" t="s">
        <v>262</v>
      </c>
      <c r="I49" s="27">
        <v>108.47</v>
      </c>
      <c r="J49" s="71"/>
      <c r="K49" s="106" t="s">
        <v>1365</v>
      </c>
      <c r="L49" s="28">
        <v>275762.43</v>
      </c>
      <c r="M49" s="28">
        <v>76951.39</v>
      </c>
      <c r="N49" s="90"/>
      <c r="O49" s="86"/>
      <c r="P49" s="86"/>
      <c r="Q49" s="39"/>
    </row>
    <row r="50" spans="1:17" s="8" customFormat="1" ht="53.4" customHeight="1" x14ac:dyDescent="0.25">
      <c r="A50" s="401">
        <v>11</v>
      </c>
      <c r="B50" s="388" t="s">
        <v>26</v>
      </c>
      <c r="C50" s="412" t="s">
        <v>152</v>
      </c>
      <c r="D50" s="406" t="s">
        <v>1379</v>
      </c>
      <c r="E50" s="111">
        <v>46</v>
      </c>
      <c r="F50" s="24" t="s">
        <v>113</v>
      </c>
      <c r="G50" s="25" t="s">
        <v>93</v>
      </c>
      <c r="H50" s="26" t="s">
        <v>274</v>
      </c>
      <c r="I50" s="27">
        <v>34.1</v>
      </c>
      <c r="J50" s="71" t="s">
        <v>1383</v>
      </c>
      <c r="K50" s="106">
        <v>425531.17</v>
      </c>
      <c r="L50" s="28">
        <v>80352.05</v>
      </c>
      <c r="M50" s="28">
        <v>20947.18</v>
      </c>
      <c r="N50" s="90"/>
      <c r="O50" s="86"/>
      <c r="P50" s="86" t="s">
        <v>1365</v>
      </c>
      <c r="Q50" s="39" t="s">
        <v>1365</v>
      </c>
    </row>
    <row r="51" spans="1:17" s="8" customFormat="1" x14ac:dyDescent="0.25">
      <c r="A51" s="401"/>
      <c r="B51" s="389"/>
      <c r="C51" s="412"/>
      <c r="D51" s="406"/>
      <c r="E51" s="111">
        <v>47</v>
      </c>
      <c r="F51" s="24" t="s">
        <v>113</v>
      </c>
      <c r="G51" s="25" t="s">
        <v>93</v>
      </c>
      <c r="H51" s="26" t="s">
        <v>274</v>
      </c>
      <c r="I51" s="27">
        <v>1347</v>
      </c>
      <c r="J51" s="71" t="s">
        <v>1384</v>
      </c>
      <c r="K51" s="106">
        <v>14072742.09</v>
      </c>
      <c r="L51" s="28">
        <v>3174023.63</v>
      </c>
      <c r="M51" s="28">
        <v>827443.29</v>
      </c>
      <c r="N51" s="90"/>
      <c r="O51" s="86"/>
      <c r="P51" s="86"/>
      <c r="Q51" s="39"/>
    </row>
    <row r="52" spans="1:17" s="8" customFormat="1" x14ac:dyDescent="0.25">
      <c r="A52" s="401"/>
      <c r="B52" s="389"/>
      <c r="C52" s="412"/>
      <c r="D52" s="406"/>
      <c r="E52" s="111">
        <v>48</v>
      </c>
      <c r="F52" s="24" t="s">
        <v>113</v>
      </c>
      <c r="G52" s="25" t="s">
        <v>93</v>
      </c>
      <c r="H52" s="26" t="s">
        <v>274</v>
      </c>
      <c r="I52" s="27">
        <v>59.8</v>
      </c>
      <c r="J52" s="71"/>
      <c r="K52" s="106"/>
      <c r="L52" s="28">
        <v>140910.62</v>
      </c>
      <c r="M52" s="28">
        <v>36734.61</v>
      </c>
      <c r="N52" s="90"/>
      <c r="O52" s="86"/>
      <c r="P52" s="86"/>
      <c r="Q52" s="39"/>
    </row>
    <row r="53" spans="1:17" s="8" customFormat="1" ht="26.4" x14ac:dyDescent="0.25">
      <c r="A53" s="401"/>
      <c r="B53" s="390"/>
      <c r="C53" s="413"/>
      <c r="D53" s="407"/>
      <c r="E53" s="111">
        <v>49</v>
      </c>
      <c r="F53" s="24" t="s">
        <v>145</v>
      </c>
      <c r="G53" s="25" t="s">
        <v>259</v>
      </c>
      <c r="H53" s="26" t="s">
        <v>260</v>
      </c>
      <c r="I53" s="27">
        <v>357.2</v>
      </c>
      <c r="J53" s="71"/>
      <c r="K53" s="106"/>
      <c r="L53" s="28">
        <v>472079</v>
      </c>
      <c r="M53" s="28">
        <v>84282.04</v>
      </c>
      <c r="N53" s="93"/>
      <c r="O53" s="86"/>
      <c r="P53" s="86"/>
      <c r="Q53" s="39"/>
    </row>
    <row r="54" spans="1:17" s="8" customFormat="1" ht="52.8" x14ac:dyDescent="0.25">
      <c r="A54" s="141">
        <v>12</v>
      </c>
      <c r="B54" s="361" t="s">
        <v>1313</v>
      </c>
      <c r="C54" s="31" t="s">
        <v>152</v>
      </c>
      <c r="D54" s="61" t="s">
        <v>263</v>
      </c>
      <c r="E54" s="111">
        <v>50</v>
      </c>
      <c r="F54" s="24" t="s">
        <v>35</v>
      </c>
      <c r="G54" s="25" t="s">
        <v>399</v>
      </c>
      <c r="H54" s="26" t="s">
        <v>284</v>
      </c>
      <c r="I54" s="27">
        <v>96.9</v>
      </c>
      <c r="J54" s="71" t="s">
        <v>1277</v>
      </c>
      <c r="K54" s="106">
        <v>859438.07999999996</v>
      </c>
      <c r="L54" s="28">
        <v>2004.82</v>
      </c>
      <c r="M54" s="28">
        <v>0</v>
      </c>
      <c r="N54" s="90"/>
      <c r="O54" s="86"/>
      <c r="P54" s="86"/>
      <c r="Q54" s="39"/>
    </row>
    <row r="55" spans="1:17" s="8" customFormat="1" x14ac:dyDescent="0.25">
      <c r="A55" s="401">
        <v>13</v>
      </c>
      <c r="B55" s="408" t="s">
        <v>608</v>
      </c>
      <c r="C55" s="411" t="s">
        <v>152</v>
      </c>
      <c r="D55" s="409" t="s">
        <v>252</v>
      </c>
      <c r="E55" s="111">
        <v>51</v>
      </c>
      <c r="F55" s="24" t="s">
        <v>109</v>
      </c>
      <c r="G55" s="25" t="s">
        <v>264</v>
      </c>
      <c r="H55" s="26" t="s">
        <v>13</v>
      </c>
      <c r="I55" s="27">
        <v>552.29999999999995</v>
      </c>
      <c r="J55" s="71" t="s">
        <v>1265</v>
      </c>
      <c r="K55" s="106">
        <v>6789186.4100000001</v>
      </c>
      <c r="L55" s="28">
        <v>3302671.68</v>
      </c>
      <c r="M55" s="28">
        <v>1620906.29</v>
      </c>
      <c r="N55" s="93"/>
      <c r="O55" s="86" t="s">
        <v>1365</v>
      </c>
      <c r="P55" s="86"/>
      <c r="Q55" s="39"/>
    </row>
    <row r="56" spans="1:17" s="8" customFormat="1" ht="30.6" customHeight="1" x14ac:dyDescent="0.25">
      <c r="A56" s="401"/>
      <c r="B56" s="408"/>
      <c r="C56" s="413"/>
      <c r="D56" s="407"/>
      <c r="E56" s="111">
        <v>52</v>
      </c>
      <c r="F56" s="24" t="s">
        <v>113</v>
      </c>
      <c r="G56" s="25" t="s">
        <v>14</v>
      </c>
      <c r="H56" s="26" t="s">
        <v>13</v>
      </c>
      <c r="I56" s="27">
        <v>357.3</v>
      </c>
      <c r="J56" s="71" t="s">
        <v>1266</v>
      </c>
      <c r="K56" s="106">
        <v>3473652.74</v>
      </c>
      <c r="L56" s="28">
        <v>2170778.7200000002</v>
      </c>
      <c r="M56" s="28">
        <v>1321853.28</v>
      </c>
      <c r="N56" s="90"/>
      <c r="O56" s="86"/>
      <c r="P56" s="86"/>
      <c r="Q56" s="39"/>
    </row>
    <row r="57" spans="1:17" s="88" customFormat="1" ht="13.2" customHeight="1" x14ac:dyDescent="0.25">
      <c r="A57" s="382">
        <f>A55+1</f>
        <v>14</v>
      </c>
      <c r="B57" s="388" t="s">
        <v>771</v>
      </c>
      <c r="C57" s="384" t="s">
        <v>152</v>
      </c>
      <c r="D57" s="396" t="s">
        <v>15</v>
      </c>
      <c r="E57" s="111">
        <v>53</v>
      </c>
      <c r="F57" s="24" t="s">
        <v>16</v>
      </c>
      <c r="G57" s="25" t="s">
        <v>119</v>
      </c>
      <c r="H57" s="26" t="s">
        <v>402</v>
      </c>
      <c r="I57" s="27">
        <v>530.5</v>
      </c>
      <c r="J57" s="71" t="s">
        <v>1267</v>
      </c>
      <c r="K57" s="44">
        <v>873191.75</v>
      </c>
      <c r="L57" s="28">
        <v>1146141.77</v>
      </c>
      <c r="M57" s="28">
        <v>291879.65999999997</v>
      </c>
      <c r="N57" s="92"/>
      <c r="O57" s="86"/>
      <c r="P57" s="86"/>
      <c r="Q57" s="39"/>
    </row>
    <row r="58" spans="1:17" s="88" customFormat="1" x14ac:dyDescent="0.25">
      <c r="A58" s="383"/>
      <c r="B58" s="389"/>
      <c r="C58" s="385"/>
      <c r="D58" s="397"/>
      <c r="E58" s="111">
        <v>54</v>
      </c>
      <c r="F58" s="24" t="s">
        <v>16</v>
      </c>
      <c r="G58" s="25" t="s">
        <v>119</v>
      </c>
      <c r="H58" s="26" t="s">
        <v>246</v>
      </c>
      <c r="I58" s="27">
        <v>53</v>
      </c>
      <c r="J58" s="71" t="s">
        <v>1269</v>
      </c>
      <c r="K58" s="44">
        <v>1195761.6200000001</v>
      </c>
      <c r="L58" s="28">
        <v>142376.9</v>
      </c>
      <c r="M58" s="28">
        <v>0</v>
      </c>
      <c r="N58" s="39"/>
      <c r="O58" s="86"/>
      <c r="P58" s="86"/>
      <c r="Q58" s="39"/>
    </row>
    <row r="59" spans="1:17" s="88" customFormat="1" x14ac:dyDescent="0.25">
      <c r="A59" s="383"/>
      <c r="B59" s="389"/>
      <c r="C59" s="385"/>
      <c r="D59" s="397"/>
      <c r="E59" s="111">
        <v>55</v>
      </c>
      <c r="F59" s="24" t="s">
        <v>62</v>
      </c>
      <c r="G59" s="25" t="s">
        <v>394</v>
      </c>
      <c r="H59" s="26" t="s">
        <v>402</v>
      </c>
      <c r="I59" s="27">
        <v>815</v>
      </c>
      <c r="J59" s="71" t="s">
        <v>1268</v>
      </c>
      <c r="K59" s="44">
        <v>13571836.4</v>
      </c>
      <c r="L59" s="28">
        <v>74228</v>
      </c>
      <c r="M59" s="28">
        <v>32921.410000000003</v>
      </c>
      <c r="N59" s="39"/>
      <c r="O59" s="86"/>
      <c r="P59" s="86"/>
      <c r="Q59" s="39"/>
    </row>
    <row r="60" spans="1:17" s="88" customFormat="1" x14ac:dyDescent="0.25">
      <c r="A60" s="383"/>
      <c r="B60" s="389"/>
      <c r="C60" s="385"/>
      <c r="D60" s="397"/>
      <c r="E60" s="111">
        <v>56</v>
      </c>
      <c r="F60" s="24" t="s">
        <v>33</v>
      </c>
      <c r="G60" s="25" t="s">
        <v>63</v>
      </c>
      <c r="H60" s="26" t="s">
        <v>274</v>
      </c>
      <c r="I60" s="27">
        <v>108.1</v>
      </c>
      <c r="J60" s="71" t="s">
        <v>1270</v>
      </c>
      <c r="K60" s="44">
        <v>1160742.1299999999</v>
      </c>
      <c r="L60" s="28">
        <v>624969</v>
      </c>
      <c r="M60" s="28">
        <v>171865.41</v>
      </c>
      <c r="N60" s="39"/>
      <c r="O60" s="86"/>
      <c r="P60" s="86"/>
      <c r="Q60" s="39"/>
    </row>
    <row r="61" spans="1:17" s="88" customFormat="1" x14ac:dyDescent="0.25">
      <c r="A61" s="383"/>
      <c r="B61" s="389"/>
      <c r="C61" s="385"/>
      <c r="D61" s="397"/>
      <c r="E61" s="111">
        <v>57</v>
      </c>
      <c r="F61" s="24" t="s">
        <v>395</v>
      </c>
      <c r="G61" s="25" t="s">
        <v>59</v>
      </c>
      <c r="H61" s="26" t="s">
        <v>285</v>
      </c>
      <c r="I61" s="27">
        <v>828.6</v>
      </c>
      <c r="J61" s="71" t="s">
        <v>1180</v>
      </c>
      <c r="K61" s="106">
        <v>8455987.2899999991</v>
      </c>
      <c r="L61" s="28">
        <v>3266039.04</v>
      </c>
      <c r="M61" s="28">
        <v>950077.82</v>
      </c>
      <c r="N61" s="93"/>
      <c r="O61" s="86"/>
      <c r="P61" s="86"/>
      <c r="Q61" s="39"/>
    </row>
    <row r="62" spans="1:17" s="88" customFormat="1" ht="39.6" x14ac:dyDescent="0.25">
      <c r="A62" s="383"/>
      <c r="B62" s="389"/>
      <c r="C62" s="385"/>
      <c r="D62" s="397"/>
      <c r="E62" s="111">
        <v>58</v>
      </c>
      <c r="F62" s="24" t="s">
        <v>395</v>
      </c>
      <c r="G62" s="25" t="s">
        <v>59</v>
      </c>
      <c r="H62" s="26" t="s">
        <v>1181</v>
      </c>
      <c r="I62" s="27">
        <v>0</v>
      </c>
      <c r="J62" s="71"/>
      <c r="K62" s="106"/>
      <c r="L62" s="28">
        <v>198000</v>
      </c>
      <c r="M62" s="28">
        <v>97680</v>
      </c>
      <c r="N62" s="90"/>
      <c r="O62" s="86"/>
      <c r="P62" s="86"/>
      <c r="Q62" s="39" t="s">
        <v>1365</v>
      </c>
    </row>
    <row r="63" spans="1:17" s="88" customFormat="1" x14ac:dyDescent="0.25">
      <c r="A63" s="383"/>
      <c r="B63" s="389"/>
      <c r="C63" s="385"/>
      <c r="D63" s="397"/>
      <c r="E63" s="111">
        <v>59</v>
      </c>
      <c r="F63" s="24" t="s">
        <v>395</v>
      </c>
      <c r="G63" s="25" t="s">
        <v>59</v>
      </c>
      <c r="H63" s="26" t="s">
        <v>446</v>
      </c>
      <c r="I63" s="27">
        <v>0</v>
      </c>
      <c r="J63" s="71"/>
      <c r="K63" s="106"/>
      <c r="L63" s="28">
        <v>202137</v>
      </c>
      <c r="M63" s="28">
        <v>89685.119999999995</v>
      </c>
      <c r="N63" s="90"/>
      <c r="O63" s="86"/>
      <c r="P63" s="86"/>
      <c r="Q63" s="39"/>
    </row>
    <row r="64" spans="1:17" s="88" customFormat="1" x14ac:dyDescent="0.25">
      <c r="A64" s="383"/>
      <c r="B64" s="389"/>
      <c r="C64" s="385"/>
      <c r="D64" s="397"/>
      <c r="E64" s="111">
        <v>60</v>
      </c>
      <c r="F64" s="24" t="s">
        <v>395</v>
      </c>
      <c r="G64" s="25" t="s">
        <v>59</v>
      </c>
      <c r="H64" s="26" t="s">
        <v>446</v>
      </c>
      <c r="I64" s="27">
        <v>0</v>
      </c>
      <c r="J64" s="71"/>
      <c r="K64" s="106"/>
      <c r="L64" s="28">
        <v>90000</v>
      </c>
      <c r="M64" s="28">
        <v>38750</v>
      </c>
      <c r="N64" s="90"/>
      <c r="O64" s="86"/>
      <c r="P64" s="86"/>
      <c r="Q64" s="39"/>
    </row>
    <row r="65" spans="1:17" s="88" customFormat="1" x14ac:dyDescent="0.25">
      <c r="A65" s="383"/>
      <c r="B65" s="389"/>
      <c r="C65" s="385"/>
      <c r="D65" s="397"/>
      <c r="E65" s="111">
        <v>61</v>
      </c>
      <c r="F65" s="24" t="s">
        <v>395</v>
      </c>
      <c r="G65" s="25" t="s">
        <v>59</v>
      </c>
      <c r="H65" s="26" t="s">
        <v>446</v>
      </c>
      <c r="I65" s="27">
        <v>0</v>
      </c>
      <c r="J65" s="71"/>
      <c r="K65" s="106"/>
      <c r="L65" s="28">
        <v>168179.57</v>
      </c>
      <c r="M65" s="28">
        <v>72410.490000000005</v>
      </c>
      <c r="N65" s="90"/>
      <c r="O65" s="86"/>
      <c r="P65" s="86"/>
      <c r="Q65" s="39"/>
    </row>
    <row r="66" spans="1:17" s="88" customFormat="1" x14ac:dyDescent="0.25">
      <c r="A66" s="391"/>
      <c r="B66" s="390"/>
      <c r="C66" s="393"/>
      <c r="D66" s="398"/>
      <c r="E66" s="111">
        <v>62</v>
      </c>
      <c r="F66" s="24" t="s">
        <v>395</v>
      </c>
      <c r="G66" s="25" t="s">
        <v>59</v>
      </c>
      <c r="H66" s="26" t="s">
        <v>446</v>
      </c>
      <c r="I66" s="27">
        <v>25</v>
      </c>
      <c r="J66" s="71"/>
      <c r="K66" s="106"/>
      <c r="L66" s="28">
        <v>122826</v>
      </c>
      <c r="M66" s="28">
        <v>52635.09</v>
      </c>
      <c r="N66" s="90"/>
      <c r="O66" s="86"/>
      <c r="P66" s="86"/>
      <c r="Q66" s="39"/>
    </row>
    <row r="67" spans="1:17" s="8" customFormat="1" x14ac:dyDescent="0.25">
      <c r="A67" s="401">
        <v>15</v>
      </c>
      <c r="B67" s="408" t="s">
        <v>720</v>
      </c>
      <c r="C67" s="411" t="s">
        <v>152</v>
      </c>
      <c r="D67" s="409" t="s">
        <v>18</v>
      </c>
      <c r="E67" s="111">
        <v>63</v>
      </c>
      <c r="F67" s="24" t="s">
        <v>4</v>
      </c>
      <c r="G67" s="25" t="s">
        <v>37</v>
      </c>
      <c r="H67" s="26" t="s">
        <v>285</v>
      </c>
      <c r="I67" s="28">
        <v>1067.9000000000001</v>
      </c>
      <c r="J67" s="71" t="s">
        <v>1239</v>
      </c>
      <c r="K67" s="106">
        <v>10526557.279999999</v>
      </c>
      <c r="L67" s="28">
        <v>4795278.4000000004</v>
      </c>
      <c r="M67" s="28">
        <v>1403709.03</v>
      </c>
      <c r="N67" s="93"/>
      <c r="O67" s="86"/>
      <c r="P67" s="86"/>
      <c r="Q67" s="39"/>
    </row>
    <row r="68" spans="1:17" s="8" customFormat="1" ht="26.4" x14ac:dyDescent="0.25">
      <c r="A68" s="401"/>
      <c r="B68" s="408"/>
      <c r="C68" s="412"/>
      <c r="D68" s="406"/>
      <c r="E68" s="111">
        <v>64</v>
      </c>
      <c r="F68" s="24" t="s">
        <v>4</v>
      </c>
      <c r="G68" s="25" t="s">
        <v>37</v>
      </c>
      <c r="H68" s="26" t="s">
        <v>421</v>
      </c>
      <c r="I68" s="28">
        <v>0</v>
      </c>
      <c r="J68" s="71"/>
      <c r="K68" s="106"/>
      <c r="L68" s="28">
        <v>161104</v>
      </c>
      <c r="M68" s="28">
        <v>82728.399999999994</v>
      </c>
      <c r="N68" s="90"/>
      <c r="O68" s="86"/>
      <c r="P68" s="86"/>
      <c r="Q68" s="39"/>
    </row>
    <row r="69" spans="1:17" s="8" customFormat="1" x14ac:dyDescent="0.25">
      <c r="A69" s="401"/>
      <c r="B69" s="408"/>
      <c r="C69" s="412"/>
      <c r="D69" s="406"/>
      <c r="E69" s="111">
        <v>65</v>
      </c>
      <c r="F69" s="24" t="s">
        <v>4</v>
      </c>
      <c r="G69" s="25" t="s">
        <v>37</v>
      </c>
      <c r="H69" s="26" t="s">
        <v>446</v>
      </c>
      <c r="I69" s="28">
        <v>30.4</v>
      </c>
      <c r="J69" s="71"/>
      <c r="K69" s="106"/>
      <c r="L69" s="28">
        <v>69083</v>
      </c>
      <c r="M69" s="28">
        <v>35475.199999999997</v>
      </c>
      <c r="N69" s="90"/>
      <c r="O69" s="86"/>
      <c r="P69" s="86"/>
      <c r="Q69" s="39"/>
    </row>
    <row r="70" spans="1:17" s="8" customFormat="1" x14ac:dyDescent="0.25">
      <c r="A70" s="401"/>
      <c r="B70" s="408"/>
      <c r="C70" s="412"/>
      <c r="D70" s="406"/>
      <c r="E70" s="111">
        <v>66</v>
      </c>
      <c r="F70" s="24" t="s">
        <v>4</v>
      </c>
      <c r="G70" s="25" t="s">
        <v>37</v>
      </c>
      <c r="H70" s="26" t="s">
        <v>446</v>
      </c>
      <c r="I70" s="28">
        <v>25</v>
      </c>
      <c r="J70" s="71"/>
      <c r="K70" s="106"/>
      <c r="L70" s="28">
        <v>97000</v>
      </c>
      <c r="M70" s="28">
        <v>64666.6</v>
      </c>
      <c r="N70" s="90"/>
      <c r="O70" s="86"/>
      <c r="P70" s="86"/>
      <c r="Q70" s="39"/>
    </row>
    <row r="71" spans="1:17" s="8" customFormat="1" x14ac:dyDescent="0.25">
      <c r="A71" s="401"/>
      <c r="B71" s="408"/>
      <c r="C71" s="413"/>
      <c r="D71" s="407"/>
      <c r="E71" s="111">
        <v>67</v>
      </c>
      <c r="F71" s="24" t="s">
        <v>4</v>
      </c>
      <c r="G71" s="25" t="s">
        <v>37</v>
      </c>
      <c r="H71" s="26" t="s">
        <v>446</v>
      </c>
      <c r="I71" s="28">
        <v>25</v>
      </c>
      <c r="J71" s="71"/>
      <c r="K71" s="106"/>
      <c r="L71" s="28">
        <v>96800</v>
      </c>
      <c r="M71" s="28">
        <v>60768.74</v>
      </c>
      <c r="N71" s="90"/>
      <c r="O71" s="86"/>
      <c r="P71" s="86"/>
      <c r="Q71" s="39"/>
    </row>
    <row r="72" spans="1:17" s="8" customFormat="1" x14ac:dyDescent="0.25">
      <c r="A72" s="401">
        <f>A67+1</f>
        <v>16</v>
      </c>
      <c r="B72" s="408" t="s">
        <v>684</v>
      </c>
      <c r="C72" s="411" t="s">
        <v>152</v>
      </c>
      <c r="D72" s="409" t="s">
        <v>286</v>
      </c>
      <c r="E72" s="111">
        <v>68</v>
      </c>
      <c r="F72" s="24" t="s">
        <v>397</v>
      </c>
      <c r="G72" s="25" t="s">
        <v>287</v>
      </c>
      <c r="H72" s="26" t="s">
        <v>285</v>
      </c>
      <c r="I72" s="27">
        <v>1292.0999999999999</v>
      </c>
      <c r="J72" s="71" t="s">
        <v>1212</v>
      </c>
      <c r="K72" s="106">
        <v>14984173.6</v>
      </c>
      <c r="L72" s="28">
        <v>11064408.960000001</v>
      </c>
      <c r="M72" s="28">
        <v>6211575.3399999999</v>
      </c>
      <c r="N72" s="93"/>
      <c r="O72" s="86"/>
      <c r="P72" s="86"/>
      <c r="Q72" s="39"/>
    </row>
    <row r="73" spans="1:17" s="8" customFormat="1" x14ac:dyDescent="0.25">
      <c r="A73" s="401"/>
      <c r="B73" s="408"/>
      <c r="C73" s="412"/>
      <c r="D73" s="406"/>
      <c r="E73" s="111">
        <v>69</v>
      </c>
      <c r="F73" s="24" t="s">
        <v>397</v>
      </c>
      <c r="G73" s="25" t="s">
        <v>287</v>
      </c>
      <c r="H73" s="26" t="s">
        <v>927</v>
      </c>
      <c r="I73" s="39">
        <v>0</v>
      </c>
      <c r="J73" s="108"/>
      <c r="K73" s="106"/>
      <c r="L73" s="28">
        <v>19293.12</v>
      </c>
      <c r="M73" s="28">
        <v>0</v>
      </c>
      <c r="N73" s="93"/>
      <c r="O73" s="86"/>
      <c r="P73" s="86"/>
      <c r="Q73" s="39"/>
    </row>
    <row r="74" spans="1:17" s="8" customFormat="1" x14ac:dyDescent="0.25">
      <c r="A74" s="401"/>
      <c r="B74" s="408"/>
      <c r="C74" s="412"/>
      <c r="D74" s="406"/>
      <c r="E74" s="111">
        <v>70</v>
      </c>
      <c r="F74" s="24" t="s">
        <v>397</v>
      </c>
      <c r="G74" s="25" t="s">
        <v>287</v>
      </c>
      <c r="H74" s="26" t="s">
        <v>927</v>
      </c>
      <c r="I74" s="27">
        <v>0</v>
      </c>
      <c r="J74" s="71"/>
      <c r="K74" s="106"/>
      <c r="L74" s="28">
        <v>19293.12</v>
      </c>
      <c r="M74" s="28">
        <v>0</v>
      </c>
      <c r="N74" s="93"/>
      <c r="O74" s="86"/>
      <c r="P74" s="86"/>
      <c r="Q74" s="39"/>
    </row>
    <row r="75" spans="1:17" s="8" customFormat="1" x14ac:dyDescent="0.25">
      <c r="A75" s="401"/>
      <c r="B75" s="408"/>
      <c r="C75" s="412"/>
      <c r="D75" s="406"/>
      <c r="E75" s="111">
        <v>71</v>
      </c>
      <c r="F75" s="24" t="s">
        <v>397</v>
      </c>
      <c r="G75" s="25" t="s">
        <v>287</v>
      </c>
      <c r="H75" s="26" t="s">
        <v>927</v>
      </c>
      <c r="I75" s="27">
        <v>0</v>
      </c>
      <c r="J75" s="71"/>
      <c r="K75" s="106"/>
      <c r="L75" s="28">
        <v>19293.12</v>
      </c>
      <c r="M75" s="28">
        <v>0</v>
      </c>
      <c r="N75" s="93"/>
      <c r="O75" s="86"/>
      <c r="P75" s="86"/>
      <c r="Q75" s="39"/>
    </row>
    <row r="76" spans="1:17" s="8" customFormat="1" x14ac:dyDescent="0.25">
      <c r="A76" s="401"/>
      <c r="B76" s="408"/>
      <c r="C76" s="412"/>
      <c r="D76" s="406"/>
      <c r="E76" s="111">
        <v>72</v>
      </c>
      <c r="F76" s="24" t="s">
        <v>397</v>
      </c>
      <c r="G76" s="25" t="s">
        <v>287</v>
      </c>
      <c r="H76" s="26" t="s">
        <v>927</v>
      </c>
      <c r="I76" s="27">
        <v>0</v>
      </c>
      <c r="J76" s="71"/>
      <c r="K76" s="106"/>
      <c r="L76" s="28">
        <v>19293.12</v>
      </c>
      <c r="M76" s="28">
        <v>0</v>
      </c>
      <c r="N76" s="93"/>
      <c r="O76" s="86"/>
      <c r="P76" s="86"/>
      <c r="Q76" s="39"/>
    </row>
    <row r="77" spans="1:17" s="8" customFormat="1" x14ac:dyDescent="0.25">
      <c r="A77" s="401"/>
      <c r="B77" s="408"/>
      <c r="C77" s="412"/>
      <c r="D77" s="406"/>
      <c r="E77" s="111">
        <v>73</v>
      </c>
      <c r="F77" s="24" t="s">
        <v>397</v>
      </c>
      <c r="G77" s="25" t="s">
        <v>287</v>
      </c>
      <c r="H77" s="26" t="s">
        <v>927</v>
      </c>
      <c r="I77" s="27">
        <v>0</v>
      </c>
      <c r="J77" s="71"/>
      <c r="K77" s="106"/>
      <c r="L77" s="28">
        <v>19293.12</v>
      </c>
      <c r="M77" s="28">
        <v>0</v>
      </c>
      <c r="N77" s="93"/>
      <c r="O77" s="86"/>
      <c r="P77" s="86"/>
      <c r="Q77" s="39"/>
    </row>
    <row r="78" spans="1:17" s="8" customFormat="1" ht="26.4" x14ac:dyDescent="0.25">
      <c r="A78" s="401"/>
      <c r="B78" s="408"/>
      <c r="C78" s="412"/>
      <c r="D78" s="406"/>
      <c r="E78" s="111">
        <v>74</v>
      </c>
      <c r="F78" s="24" t="s">
        <v>397</v>
      </c>
      <c r="G78" s="25" t="s">
        <v>287</v>
      </c>
      <c r="H78" s="26" t="s">
        <v>928</v>
      </c>
      <c r="I78" s="27"/>
      <c r="J78" s="71"/>
      <c r="K78" s="106"/>
      <c r="L78" s="28">
        <v>59999.85</v>
      </c>
      <c r="M78" s="28">
        <v>43199.85</v>
      </c>
      <c r="N78" s="93"/>
      <c r="O78" s="86"/>
      <c r="P78" s="86"/>
      <c r="Q78" s="39"/>
    </row>
    <row r="79" spans="1:17" s="8" customFormat="1" ht="20.25" customHeight="1" x14ac:dyDescent="0.25">
      <c r="A79" s="401"/>
      <c r="B79" s="408"/>
      <c r="C79" s="413"/>
      <c r="D79" s="407"/>
      <c r="E79" s="111">
        <v>75</v>
      </c>
      <c r="F79" s="24" t="s">
        <v>397</v>
      </c>
      <c r="G79" s="25" t="s">
        <v>287</v>
      </c>
      <c r="H79" s="26" t="s">
        <v>926</v>
      </c>
      <c r="I79" s="27">
        <v>49.4</v>
      </c>
      <c r="J79" s="71"/>
      <c r="K79" s="106"/>
      <c r="L79" s="28">
        <v>20572.64</v>
      </c>
      <c r="M79" s="28">
        <v>0</v>
      </c>
      <c r="N79" s="90"/>
      <c r="O79" s="86"/>
      <c r="P79" s="86"/>
      <c r="Q79" s="39"/>
    </row>
    <row r="80" spans="1:17" s="8" customFormat="1" ht="12.75" customHeight="1" x14ac:dyDescent="0.25">
      <c r="A80" s="401">
        <v>17</v>
      </c>
      <c r="B80" s="408" t="s">
        <v>741</v>
      </c>
      <c r="C80" s="58" t="s">
        <v>152</v>
      </c>
      <c r="D80" s="83" t="s">
        <v>288</v>
      </c>
      <c r="E80" s="111">
        <v>76</v>
      </c>
      <c r="F80" s="24" t="s">
        <v>302</v>
      </c>
      <c r="G80" s="25" t="s">
        <v>289</v>
      </c>
      <c r="H80" s="26" t="s">
        <v>285</v>
      </c>
      <c r="I80" s="28">
        <v>847.2</v>
      </c>
      <c r="J80" s="71" t="s">
        <v>1179</v>
      </c>
      <c r="K80" s="106">
        <v>9137043.5299999993</v>
      </c>
      <c r="L80" s="28">
        <v>5354261.4400000004</v>
      </c>
      <c r="M80" s="28">
        <v>1795467.71</v>
      </c>
      <c r="N80" s="93"/>
      <c r="O80" s="86"/>
      <c r="P80" s="86"/>
      <c r="Q80" s="39"/>
    </row>
    <row r="81" spans="1:17" s="8" customFormat="1" x14ac:dyDescent="0.25">
      <c r="A81" s="401"/>
      <c r="B81" s="408"/>
      <c r="C81" s="385"/>
      <c r="D81" s="397"/>
      <c r="E81" s="111">
        <v>77</v>
      </c>
      <c r="F81" s="24" t="s">
        <v>302</v>
      </c>
      <c r="G81" s="25" t="s">
        <v>289</v>
      </c>
      <c r="H81" s="26" t="s">
        <v>246</v>
      </c>
      <c r="I81" s="28">
        <v>49</v>
      </c>
      <c r="J81" s="71"/>
      <c r="K81" s="106"/>
      <c r="L81" s="28">
        <v>145970.88</v>
      </c>
      <c r="M81" s="28">
        <v>0</v>
      </c>
      <c r="N81" s="90"/>
      <c r="O81" s="86"/>
      <c r="P81" s="86"/>
      <c r="Q81" s="39"/>
    </row>
    <row r="82" spans="1:17" s="8" customFormat="1" x14ac:dyDescent="0.25">
      <c r="A82" s="401"/>
      <c r="B82" s="408"/>
      <c r="C82" s="385"/>
      <c r="D82" s="397"/>
      <c r="E82" s="111">
        <v>78</v>
      </c>
      <c r="F82" s="24" t="s">
        <v>302</v>
      </c>
      <c r="G82" s="25" t="s">
        <v>289</v>
      </c>
      <c r="H82" s="26" t="s">
        <v>448</v>
      </c>
      <c r="I82" s="28">
        <v>23.76</v>
      </c>
      <c r="J82" s="71"/>
      <c r="K82" s="106"/>
      <c r="L82" s="28">
        <v>5938.24</v>
      </c>
      <c r="M82" s="28">
        <v>0</v>
      </c>
      <c r="N82" s="90"/>
      <c r="O82" s="86"/>
      <c r="P82" s="86"/>
      <c r="Q82" s="39"/>
    </row>
    <row r="83" spans="1:17" s="8" customFormat="1" ht="26.4" x14ac:dyDescent="0.25">
      <c r="A83" s="401"/>
      <c r="B83" s="408"/>
      <c r="C83" s="385"/>
      <c r="D83" s="397"/>
      <c r="E83" s="111">
        <v>79</v>
      </c>
      <c r="F83" s="24" t="s">
        <v>302</v>
      </c>
      <c r="G83" s="25" t="s">
        <v>289</v>
      </c>
      <c r="H83" s="26" t="s">
        <v>449</v>
      </c>
      <c r="I83" s="28">
        <v>0</v>
      </c>
      <c r="J83" s="71"/>
      <c r="K83" s="106"/>
      <c r="L83" s="28">
        <v>5345.12</v>
      </c>
      <c r="M83" s="28">
        <v>0</v>
      </c>
      <c r="N83" s="90"/>
      <c r="O83" s="86"/>
      <c r="P83" s="86"/>
      <c r="Q83" s="39"/>
    </row>
    <row r="84" spans="1:17" s="8" customFormat="1" ht="26.4" x14ac:dyDescent="0.25">
      <c r="A84" s="401"/>
      <c r="B84" s="408"/>
      <c r="C84" s="385"/>
      <c r="D84" s="397"/>
      <c r="E84" s="111">
        <v>80</v>
      </c>
      <c r="F84" s="24" t="s">
        <v>302</v>
      </c>
      <c r="G84" s="25" t="s">
        <v>289</v>
      </c>
      <c r="H84" s="26" t="s">
        <v>421</v>
      </c>
      <c r="I84" s="28">
        <v>0</v>
      </c>
      <c r="J84" s="71"/>
      <c r="K84" s="106"/>
      <c r="L84" s="28">
        <v>335146.68</v>
      </c>
      <c r="M84" s="28">
        <v>165678.35999999999</v>
      </c>
      <c r="N84" s="90"/>
      <c r="O84" s="86"/>
      <c r="P84" s="86"/>
      <c r="Q84" s="39"/>
    </row>
    <row r="85" spans="1:17" s="8" customFormat="1" x14ac:dyDescent="0.25">
      <c r="A85" s="401"/>
      <c r="B85" s="408"/>
      <c r="C85" s="385"/>
      <c r="D85" s="397"/>
      <c r="E85" s="111">
        <v>81</v>
      </c>
      <c r="F85" s="24" t="s">
        <v>302</v>
      </c>
      <c r="G85" s="25" t="s">
        <v>289</v>
      </c>
      <c r="H85" s="26" t="s">
        <v>446</v>
      </c>
      <c r="I85" s="28">
        <v>40</v>
      </c>
      <c r="J85" s="71"/>
      <c r="K85" s="106"/>
      <c r="L85" s="28">
        <v>125300</v>
      </c>
      <c r="M85" s="28">
        <v>87013.4</v>
      </c>
      <c r="N85" s="90"/>
      <c r="O85" s="86"/>
      <c r="P85" s="86"/>
      <c r="Q85" s="39"/>
    </row>
    <row r="86" spans="1:17" s="8" customFormat="1" x14ac:dyDescent="0.25">
      <c r="A86" s="401"/>
      <c r="B86" s="408"/>
      <c r="C86" s="385"/>
      <c r="D86" s="397"/>
      <c r="E86" s="111">
        <v>82</v>
      </c>
      <c r="F86" s="24" t="s">
        <v>302</v>
      </c>
      <c r="G86" s="25" t="s">
        <v>289</v>
      </c>
      <c r="H86" s="26" t="s">
        <v>446</v>
      </c>
      <c r="I86" s="28">
        <v>40</v>
      </c>
      <c r="J86" s="71"/>
      <c r="K86" s="106"/>
      <c r="L86" s="28">
        <v>125300</v>
      </c>
      <c r="M86" s="28">
        <v>87013.4</v>
      </c>
      <c r="N86" s="90"/>
      <c r="O86" s="86"/>
      <c r="P86" s="86"/>
      <c r="Q86" s="39"/>
    </row>
    <row r="87" spans="1:17" s="8" customFormat="1" x14ac:dyDescent="0.25">
      <c r="A87" s="401"/>
      <c r="B87" s="408"/>
      <c r="C87" s="393"/>
      <c r="D87" s="397"/>
      <c r="E87" s="111">
        <v>83</v>
      </c>
      <c r="F87" s="24" t="s">
        <v>302</v>
      </c>
      <c r="G87" s="25" t="s">
        <v>289</v>
      </c>
      <c r="H87" s="26" t="s">
        <v>446</v>
      </c>
      <c r="I87" s="28">
        <v>25</v>
      </c>
      <c r="J87" s="71"/>
      <c r="K87" s="106"/>
      <c r="L87" s="28">
        <v>84619</v>
      </c>
      <c r="M87" s="28">
        <v>57118.15</v>
      </c>
      <c r="N87" s="90"/>
      <c r="O87" s="86"/>
      <c r="P87" s="86"/>
      <c r="Q87" s="39"/>
    </row>
    <row r="88" spans="1:17" s="8" customFormat="1" ht="12.75" customHeight="1" x14ac:dyDescent="0.25">
      <c r="A88" s="382">
        <f>A80+1</f>
        <v>18</v>
      </c>
      <c r="B88" s="423" t="s">
        <v>744</v>
      </c>
      <c r="C88" s="384" t="s">
        <v>152</v>
      </c>
      <c r="D88" s="396" t="s">
        <v>290</v>
      </c>
      <c r="E88" s="111">
        <v>84</v>
      </c>
      <c r="F88" s="24" t="s">
        <v>109</v>
      </c>
      <c r="G88" s="25" t="s">
        <v>291</v>
      </c>
      <c r="H88" s="26" t="s">
        <v>285</v>
      </c>
      <c r="I88" s="27">
        <v>1185.8</v>
      </c>
      <c r="J88" s="71" t="s">
        <v>1177</v>
      </c>
      <c r="K88" s="106">
        <v>17189297.510000002</v>
      </c>
      <c r="L88" s="28">
        <v>6391100.3200000003</v>
      </c>
      <c r="M88" s="28">
        <v>2838245.65</v>
      </c>
      <c r="N88" s="93"/>
      <c r="O88" s="86"/>
      <c r="P88" s="86"/>
      <c r="Q88" s="39"/>
    </row>
    <row r="89" spans="1:17" s="8" customFormat="1" x14ac:dyDescent="0.25">
      <c r="A89" s="383"/>
      <c r="B89" s="424"/>
      <c r="C89" s="385"/>
      <c r="D89" s="397"/>
      <c r="E89" s="111">
        <v>85</v>
      </c>
      <c r="F89" s="24" t="s">
        <v>109</v>
      </c>
      <c r="G89" s="25" t="s">
        <v>291</v>
      </c>
      <c r="H89" s="26" t="s">
        <v>292</v>
      </c>
      <c r="I89" s="27">
        <v>54.3</v>
      </c>
      <c r="J89" s="71"/>
      <c r="K89" s="106"/>
      <c r="L89" s="28">
        <v>206852.8</v>
      </c>
      <c r="M89" s="28">
        <v>0</v>
      </c>
      <c r="N89" s="90"/>
      <c r="O89" s="86"/>
      <c r="P89" s="86"/>
      <c r="Q89" s="39"/>
    </row>
    <row r="90" spans="1:17" s="8" customFormat="1" x14ac:dyDescent="0.25">
      <c r="A90" s="383"/>
      <c r="B90" s="424"/>
      <c r="C90" s="385"/>
      <c r="D90" s="397"/>
      <c r="E90" s="111">
        <v>86</v>
      </c>
      <c r="F90" s="24" t="s">
        <v>109</v>
      </c>
      <c r="G90" s="25" t="s">
        <v>291</v>
      </c>
      <c r="H90" s="26" t="s">
        <v>448</v>
      </c>
      <c r="I90" s="27">
        <v>24.79</v>
      </c>
      <c r="J90" s="71"/>
      <c r="K90" s="106"/>
      <c r="L90" s="28">
        <v>68465.759999999995</v>
      </c>
      <c r="M90" s="28">
        <v>0</v>
      </c>
      <c r="N90" s="90"/>
      <c r="O90" s="86"/>
      <c r="P90" s="86"/>
      <c r="Q90" s="39"/>
    </row>
    <row r="91" spans="1:17" s="8" customFormat="1" x14ac:dyDescent="0.25">
      <c r="A91" s="383"/>
      <c r="B91" s="424"/>
      <c r="C91" s="385"/>
      <c r="D91" s="397"/>
      <c r="E91" s="111">
        <v>87</v>
      </c>
      <c r="F91" s="24" t="s">
        <v>109</v>
      </c>
      <c r="G91" s="25" t="s">
        <v>291</v>
      </c>
      <c r="H91" s="26" t="s">
        <v>448</v>
      </c>
      <c r="I91" s="27">
        <v>24.79</v>
      </c>
      <c r="J91" s="71"/>
      <c r="K91" s="106"/>
      <c r="L91" s="28">
        <v>68467.520000000004</v>
      </c>
      <c r="M91" s="28">
        <v>0</v>
      </c>
      <c r="N91" s="90"/>
      <c r="O91" s="86"/>
      <c r="P91" s="86"/>
      <c r="Q91" s="39"/>
    </row>
    <row r="92" spans="1:17" s="8" customFormat="1" ht="39.6" x14ac:dyDescent="0.25">
      <c r="A92" s="383"/>
      <c r="B92" s="424"/>
      <c r="C92" s="385"/>
      <c r="D92" s="397"/>
      <c r="E92" s="111">
        <v>88</v>
      </c>
      <c r="F92" s="24" t="s">
        <v>109</v>
      </c>
      <c r="G92" s="25" t="s">
        <v>291</v>
      </c>
      <c r="H92" s="26" t="s">
        <v>1178</v>
      </c>
      <c r="I92" s="27">
        <v>0</v>
      </c>
      <c r="J92" s="71"/>
      <c r="K92" s="106"/>
      <c r="L92" s="28">
        <v>405770.56</v>
      </c>
      <c r="M92" s="28">
        <v>0</v>
      </c>
      <c r="N92" s="90"/>
      <c r="O92" s="86"/>
      <c r="P92" s="86"/>
      <c r="Q92" s="39" t="s">
        <v>1365</v>
      </c>
    </row>
    <row r="93" spans="1:17" s="8" customFormat="1" x14ac:dyDescent="0.25">
      <c r="A93" s="383"/>
      <c r="B93" s="424"/>
      <c r="C93" s="385"/>
      <c r="D93" s="397"/>
      <c r="E93" s="111">
        <v>89</v>
      </c>
      <c r="F93" s="24" t="s">
        <v>109</v>
      </c>
      <c r="G93" s="25" t="s">
        <v>291</v>
      </c>
      <c r="H93" s="26" t="s">
        <v>446</v>
      </c>
      <c r="I93" s="27">
        <v>25</v>
      </c>
      <c r="J93" s="71"/>
      <c r="K93" s="106"/>
      <c r="L93" s="28">
        <v>86977</v>
      </c>
      <c r="M93" s="28">
        <v>57985</v>
      </c>
      <c r="N93" s="90"/>
      <c r="O93" s="86"/>
      <c r="P93" s="86"/>
      <c r="Q93" s="39"/>
    </row>
    <row r="94" spans="1:17" s="8" customFormat="1" x14ac:dyDescent="0.25">
      <c r="A94" s="383"/>
      <c r="B94" s="424"/>
      <c r="C94" s="385"/>
      <c r="D94" s="397"/>
      <c r="E94" s="111">
        <v>90</v>
      </c>
      <c r="F94" s="24" t="s">
        <v>109</v>
      </c>
      <c r="G94" s="25" t="s">
        <v>291</v>
      </c>
      <c r="H94" s="26" t="s">
        <v>448</v>
      </c>
      <c r="I94" s="27">
        <v>19.2</v>
      </c>
      <c r="J94" s="71"/>
      <c r="K94" s="106"/>
      <c r="L94" s="28">
        <v>3044.23</v>
      </c>
      <c r="M94" s="28">
        <v>0</v>
      </c>
      <c r="N94" s="90"/>
      <c r="O94" s="86"/>
      <c r="P94" s="86"/>
      <c r="Q94" s="39"/>
    </row>
    <row r="95" spans="1:17" s="8" customFormat="1" x14ac:dyDescent="0.25">
      <c r="A95" s="383"/>
      <c r="B95" s="424"/>
      <c r="C95" s="385"/>
      <c r="D95" s="397"/>
      <c r="E95" s="111">
        <v>91</v>
      </c>
      <c r="F95" s="24" t="s">
        <v>109</v>
      </c>
      <c r="G95" s="25" t="s">
        <v>291</v>
      </c>
      <c r="H95" s="26" t="s">
        <v>446</v>
      </c>
      <c r="I95" s="27">
        <v>25</v>
      </c>
      <c r="J95" s="71"/>
      <c r="K95" s="106"/>
      <c r="L95" s="28">
        <v>98000</v>
      </c>
      <c r="M95" s="28">
        <v>64789.16</v>
      </c>
      <c r="N95" s="90"/>
      <c r="O95" s="86"/>
      <c r="P95" s="86"/>
      <c r="Q95" s="39"/>
    </row>
    <row r="96" spans="1:17" s="8" customFormat="1" x14ac:dyDescent="0.25">
      <c r="A96" s="383"/>
      <c r="B96" s="424"/>
      <c r="C96" s="385"/>
      <c r="D96" s="397"/>
      <c r="E96" s="111">
        <v>92</v>
      </c>
      <c r="F96" s="24" t="s">
        <v>109</v>
      </c>
      <c r="G96" s="25" t="s">
        <v>291</v>
      </c>
      <c r="H96" s="26" t="s">
        <v>446</v>
      </c>
      <c r="I96" s="27">
        <v>25</v>
      </c>
      <c r="J96" s="71"/>
      <c r="K96" s="106"/>
      <c r="L96" s="28">
        <v>133052</v>
      </c>
      <c r="M96" s="28">
        <v>99117.01</v>
      </c>
      <c r="N96" s="90"/>
      <c r="O96" s="86"/>
      <c r="P96" s="86"/>
      <c r="Q96" s="39"/>
    </row>
    <row r="97" spans="1:17" s="8" customFormat="1" x14ac:dyDescent="0.25">
      <c r="A97" s="383"/>
      <c r="B97" s="424"/>
      <c r="C97" s="385"/>
      <c r="D97" s="397"/>
      <c r="E97" s="111">
        <v>93</v>
      </c>
      <c r="F97" s="24" t="s">
        <v>109</v>
      </c>
      <c r="G97" s="25" t="s">
        <v>291</v>
      </c>
      <c r="H97" s="26" t="s">
        <v>446</v>
      </c>
      <c r="I97" s="27">
        <v>25</v>
      </c>
      <c r="J97" s="71"/>
      <c r="K97" s="106"/>
      <c r="L97" s="28">
        <v>133052</v>
      </c>
      <c r="M97" s="28">
        <v>99117.01</v>
      </c>
      <c r="N97" s="90"/>
      <c r="O97" s="86"/>
      <c r="P97" s="86"/>
      <c r="Q97" s="39"/>
    </row>
    <row r="98" spans="1:17" s="8" customFormat="1" x14ac:dyDescent="0.25">
      <c r="A98" s="383"/>
      <c r="B98" s="424"/>
      <c r="C98" s="385"/>
      <c r="D98" s="397"/>
      <c r="E98" s="111">
        <v>94</v>
      </c>
      <c r="F98" s="24" t="s">
        <v>109</v>
      </c>
      <c r="G98" s="25" t="s">
        <v>264</v>
      </c>
      <c r="H98" s="26" t="s">
        <v>285</v>
      </c>
      <c r="I98" s="27">
        <v>788.8</v>
      </c>
      <c r="J98" s="71" t="s">
        <v>1232</v>
      </c>
      <c r="K98" s="44">
        <v>9696379.2200000007</v>
      </c>
      <c r="L98" s="28">
        <v>4922070.79</v>
      </c>
      <c r="M98" s="28">
        <v>2962806.71</v>
      </c>
      <c r="N98" s="90"/>
      <c r="O98" s="86"/>
      <c r="P98" s="86"/>
      <c r="Q98" s="39"/>
    </row>
    <row r="99" spans="1:17" s="8" customFormat="1" ht="39.6" x14ac:dyDescent="0.25">
      <c r="A99" s="383"/>
      <c r="B99" s="424"/>
      <c r="C99" s="385"/>
      <c r="D99" s="397"/>
      <c r="E99" s="111">
        <v>95</v>
      </c>
      <c r="F99" s="24" t="s">
        <v>109</v>
      </c>
      <c r="G99" s="25" t="s">
        <v>264</v>
      </c>
      <c r="H99" s="26" t="s">
        <v>1062</v>
      </c>
      <c r="I99" s="27">
        <v>258.60000000000002</v>
      </c>
      <c r="J99" s="71" t="s">
        <v>1233</v>
      </c>
      <c r="K99" s="44">
        <v>3178858.6</v>
      </c>
      <c r="L99" s="28">
        <v>1613650.49</v>
      </c>
      <c r="M99" s="28">
        <v>971317.71</v>
      </c>
      <c r="N99" s="90"/>
      <c r="O99" s="86"/>
      <c r="P99" s="86"/>
      <c r="Q99" s="39"/>
    </row>
    <row r="100" spans="1:17" s="8" customFormat="1" x14ac:dyDescent="0.25">
      <c r="A100" s="383"/>
      <c r="B100" s="424"/>
      <c r="C100" s="385"/>
      <c r="D100" s="397"/>
      <c r="E100" s="111">
        <v>96</v>
      </c>
      <c r="F100" s="24" t="s">
        <v>109</v>
      </c>
      <c r="G100" s="25" t="s">
        <v>264</v>
      </c>
      <c r="H100" s="26" t="s">
        <v>448</v>
      </c>
      <c r="I100" s="27">
        <v>22.6</v>
      </c>
      <c r="J100" s="71"/>
      <c r="K100" s="44"/>
      <c r="L100" s="28">
        <v>12087.68</v>
      </c>
      <c r="M100" s="28">
        <v>0</v>
      </c>
      <c r="N100" s="90"/>
      <c r="O100" s="86"/>
      <c r="P100" s="86"/>
      <c r="Q100" s="39"/>
    </row>
    <row r="101" spans="1:17" s="8" customFormat="1" x14ac:dyDescent="0.25">
      <c r="A101" s="383"/>
      <c r="B101" s="424"/>
      <c r="C101" s="385"/>
      <c r="D101" s="397"/>
      <c r="E101" s="111">
        <v>97</v>
      </c>
      <c r="F101" s="24" t="s">
        <v>109</v>
      </c>
      <c r="G101" s="25" t="s">
        <v>264</v>
      </c>
      <c r="H101" s="26" t="s">
        <v>448</v>
      </c>
      <c r="I101" s="27">
        <v>25.2</v>
      </c>
      <c r="J101" s="71"/>
      <c r="K101" s="44"/>
      <c r="L101" s="28">
        <v>12087.68</v>
      </c>
      <c r="M101" s="28">
        <v>0</v>
      </c>
      <c r="N101" s="90"/>
      <c r="O101" s="86"/>
      <c r="P101" s="86"/>
      <c r="Q101" s="39"/>
    </row>
    <row r="102" spans="1:17" s="8" customFormat="1" x14ac:dyDescent="0.25">
      <c r="A102" s="383"/>
      <c r="B102" s="424"/>
      <c r="C102" s="385"/>
      <c r="D102" s="397"/>
      <c r="E102" s="111">
        <v>98</v>
      </c>
      <c r="F102" s="24" t="s">
        <v>109</v>
      </c>
      <c r="G102" s="25" t="s">
        <v>264</v>
      </c>
      <c r="H102" s="26" t="s">
        <v>448</v>
      </c>
      <c r="I102" s="27">
        <v>16.8</v>
      </c>
      <c r="J102" s="71"/>
      <c r="K102" s="44"/>
      <c r="L102" s="28">
        <v>12087.68</v>
      </c>
      <c r="M102" s="28">
        <v>0</v>
      </c>
      <c r="N102" s="90"/>
      <c r="O102" s="86"/>
      <c r="P102" s="86"/>
      <c r="Q102" s="39"/>
    </row>
    <row r="103" spans="1:17" s="8" customFormat="1" ht="26.4" x14ac:dyDescent="0.25">
      <c r="A103" s="391"/>
      <c r="B103" s="410"/>
      <c r="C103" s="393"/>
      <c r="D103" s="398"/>
      <c r="E103" s="111">
        <v>99</v>
      </c>
      <c r="F103" s="24" t="s">
        <v>109</v>
      </c>
      <c r="G103" s="25" t="s">
        <v>264</v>
      </c>
      <c r="H103" s="26" t="s">
        <v>454</v>
      </c>
      <c r="I103" s="27">
        <v>0</v>
      </c>
      <c r="J103" s="71"/>
      <c r="K103" s="44"/>
      <c r="L103" s="28">
        <v>363270.7</v>
      </c>
      <c r="M103" s="28">
        <v>0</v>
      </c>
      <c r="N103" s="90"/>
      <c r="O103" s="86"/>
      <c r="P103" s="86"/>
      <c r="Q103" s="39"/>
    </row>
    <row r="104" spans="1:17" s="8" customFormat="1" x14ac:dyDescent="0.25">
      <c r="A104" s="401">
        <v>19</v>
      </c>
      <c r="B104" s="408" t="s">
        <v>747</v>
      </c>
      <c r="C104" s="411" t="s">
        <v>152</v>
      </c>
      <c r="D104" s="406" t="s">
        <v>294</v>
      </c>
      <c r="E104" s="111">
        <v>100</v>
      </c>
      <c r="F104" s="24" t="s">
        <v>46</v>
      </c>
      <c r="G104" s="25" t="s">
        <v>314</v>
      </c>
      <c r="H104" s="26" t="s">
        <v>285</v>
      </c>
      <c r="I104" s="27">
        <v>895.7</v>
      </c>
      <c r="J104" s="71" t="s">
        <v>1216</v>
      </c>
      <c r="K104" s="106">
        <v>11114320.32</v>
      </c>
      <c r="L104" s="28">
        <v>4908671.68</v>
      </c>
      <c r="M104" s="28">
        <v>1617335.48</v>
      </c>
      <c r="N104" s="93"/>
      <c r="O104" s="86"/>
      <c r="P104" s="86"/>
      <c r="Q104" s="39" t="s">
        <v>1365</v>
      </c>
    </row>
    <row r="105" spans="1:17" s="8" customFormat="1" x14ac:dyDescent="0.25">
      <c r="A105" s="401"/>
      <c r="B105" s="408"/>
      <c r="C105" s="412"/>
      <c r="D105" s="406"/>
      <c r="E105" s="111">
        <v>101</v>
      </c>
      <c r="F105" s="24" t="s">
        <v>46</v>
      </c>
      <c r="G105" s="25" t="s">
        <v>314</v>
      </c>
      <c r="H105" s="26" t="s">
        <v>246</v>
      </c>
      <c r="I105" s="27">
        <v>52</v>
      </c>
      <c r="J105" s="71"/>
      <c r="K105" s="106"/>
      <c r="L105" s="28">
        <v>47518.239999999998</v>
      </c>
      <c r="M105" s="28">
        <v>0</v>
      </c>
      <c r="N105" s="90"/>
      <c r="O105" s="86"/>
      <c r="P105" s="86"/>
      <c r="Q105" s="39"/>
    </row>
    <row r="106" spans="1:17" s="8" customFormat="1" x14ac:dyDescent="0.25">
      <c r="A106" s="401"/>
      <c r="B106" s="408"/>
      <c r="C106" s="412"/>
      <c r="D106" s="406"/>
      <c r="E106" s="111">
        <v>102</v>
      </c>
      <c r="F106" s="24" t="s">
        <v>46</v>
      </c>
      <c r="G106" s="25" t="s">
        <v>314</v>
      </c>
      <c r="H106" s="26" t="s">
        <v>446</v>
      </c>
      <c r="I106" s="27">
        <v>0</v>
      </c>
      <c r="J106" s="71"/>
      <c r="K106" s="106"/>
      <c r="L106" s="28">
        <v>97521</v>
      </c>
      <c r="M106" s="28">
        <v>61221.74</v>
      </c>
      <c r="N106" s="90"/>
      <c r="O106" s="86"/>
      <c r="P106" s="86"/>
      <c r="Q106" s="39"/>
    </row>
    <row r="107" spans="1:17" s="8" customFormat="1" x14ac:dyDescent="0.25">
      <c r="A107" s="401"/>
      <c r="B107" s="408"/>
      <c r="C107" s="412"/>
      <c r="D107" s="406"/>
      <c r="E107" s="111">
        <v>103</v>
      </c>
      <c r="F107" s="24" t="s">
        <v>46</v>
      </c>
      <c r="G107" s="25" t="s">
        <v>314</v>
      </c>
      <c r="H107" s="26" t="s">
        <v>446</v>
      </c>
      <c r="I107" s="27">
        <v>0</v>
      </c>
      <c r="J107" s="71"/>
      <c r="K107" s="106"/>
      <c r="L107" s="28">
        <v>166000</v>
      </c>
      <c r="M107" s="28">
        <v>103750.15</v>
      </c>
      <c r="N107" s="90"/>
      <c r="O107" s="86"/>
      <c r="P107" s="86"/>
      <c r="Q107" s="39"/>
    </row>
    <row r="108" spans="1:17" s="8" customFormat="1" x14ac:dyDescent="0.25">
      <c r="A108" s="401"/>
      <c r="B108" s="408"/>
      <c r="C108" s="412"/>
      <c r="D108" s="406"/>
      <c r="E108" s="111">
        <v>104</v>
      </c>
      <c r="F108" s="24" t="s">
        <v>46</v>
      </c>
      <c r="G108" s="25" t="s">
        <v>314</v>
      </c>
      <c r="H108" s="26" t="s">
        <v>424</v>
      </c>
      <c r="I108" s="27">
        <v>0</v>
      </c>
      <c r="J108" s="71"/>
      <c r="K108" s="106"/>
      <c r="L108" s="28">
        <v>49133.919999999998</v>
      </c>
      <c r="M108" s="28">
        <v>0</v>
      </c>
      <c r="N108" s="90"/>
      <c r="O108" s="86"/>
      <c r="P108" s="86"/>
      <c r="Q108" s="39"/>
    </row>
    <row r="109" spans="1:17" s="8" customFormat="1" x14ac:dyDescent="0.25">
      <c r="A109" s="401"/>
      <c r="B109" s="408"/>
      <c r="C109" s="412"/>
      <c r="D109" s="406"/>
      <c r="E109" s="111">
        <v>105</v>
      </c>
      <c r="F109" s="24" t="s">
        <v>46</v>
      </c>
      <c r="G109" s="25" t="s">
        <v>314</v>
      </c>
      <c r="H109" s="26" t="s">
        <v>417</v>
      </c>
      <c r="I109" s="27">
        <v>0</v>
      </c>
      <c r="J109" s="71"/>
      <c r="K109" s="106"/>
      <c r="L109" s="28">
        <v>105061.44</v>
      </c>
      <c r="M109" s="28">
        <v>0</v>
      </c>
      <c r="N109" s="90"/>
      <c r="O109" s="86"/>
      <c r="P109" s="86"/>
      <c r="Q109" s="39"/>
    </row>
    <row r="110" spans="1:17" s="8" customFormat="1" ht="26.4" x14ac:dyDescent="0.25">
      <c r="A110" s="401"/>
      <c r="B110" s="408"/>
      <c r="C110" s="412"/>
      <c r="D110" s="406"/>
      <c r="E110" s="111">
        <v>106</v>
      </c>
      <c r="F110" s="24" t="s">
        <v>46</v>
      </c>
      <c r="G110" s="25" t="s">
        <v>314</v>
      </c>
      <c r="H110" s="26" t="s">
        <v>421</v>
      </c>
      <c r="I110" s="27">
        <v>0</v>
      </c>
      <c r="J110" s="71"/>
      <c r="K110" s="106"/>
      <c r="L110" s="28">
        <v>299930</v>
      </c>
      <c r="M110" s="28">
        <v>154288.66</v>
      </c>
      <c r="N110" s="90"/>
      <c r="O110" s="86"/>
      <c r="P110" s="86" t="s">
        <v>1365</v>
      </c>
      <c r="Q110" s="39"/>
    </row>
    <row r="111" spans="1:17" s="8" customFormat="1" x14ac:dyDescent="0.25">
      <c r="A111" s="401"/>
      <c r="B111" s="408"/>
      <c r="C111" s="413"/>
      <c r="D111" s="407"/>
      <c r="E111" s="111">
        <v>107</v>
      </c>
      <c r="F111" s="24" t="s">
        <v>46</v>
      </c>
      <c r="G111" s="25" t="s">
        <v>314</v>
      </c>
      <c r="H111" s="26" t="s">
        <v>446</v>
      </c>
      <c r="I111" s="27">
        <v>0</v>
      </c>
      <c r="J111" s="71"/>
      <c r="K111" s="106"/>
      <c r="L111" s="28">
        <v>99682</v>
      </c>
      <c r="M111" s="28">
        <v>66454.960000000006</v>
      </c>
      <c r="N111" s="90"/>
      <c r="O111" s="86"/>
      <c r="P111" s="86"/>
      <c r="Q111" s="39" t="s">
        <v>1365</v>
      </c>
    </row>
    <row r="112" spans="1:17" s="88" customFormat="1" ht="18" customHeight="1" x14ac:dyDescent="0.25">
      <c r="A112" s="401">
        <v>20</v>
      </c>
      <c r="B112" s="408" t="s">
        <v>912</v>
      </c>
      <c r="C112" s="384" t="s">
        <v>152</v>
      </c>
      <c r="D112" s="409" t="s">
        <v>60</v>
      </c>
      <c r="E112" s="111">
        <v>108</v>
      </c>
      <c r="F112" s="24" t="s">
        <v>113</v>
      </c>
      <c r="G112" s="25" t="s">
        <v>183</v>
      </c>
      <c r="H112" s="26" t="s">
        <v>285</v>
      </c>
      <c r="I112" s="27">
        <v>2678.9</v>
      </c>
      <c r="J112" s="71" t="s">
        <v>1119</v>
      </c>
      <c r="K112" s="126">
        <v>33862555.079999998</v>
      </c>
      <c r="L112" s="28">
        <v>11286658.24</v>
      </c>
      <c r="M112" s="28">
        <v>4021944.61</v>
      </c>
      <c r="N112" s="92"/>
      <c r="O112" s="86"/>
      <c r="P112" s="86"/>
      <c r="Q112" s="39"/>
    </row>
    <row r="113" spans="1:17" s="88" customFormat="1" ht="18" customHeight="1" x14ac:dyDescent="0.25">
      <c r="A113" s="401"/>
      <c r="B113" s="408"/>
      <c r="C113" s="385"/>
      <c r="D113" s="406"/>
      <c r="E113" s="111">
        <v>109</v>
      </c>
      <c r="F113" s="24" t="s">
        <v>113</v>
      </c>
      <c r="G113" s="25" t="s">
        <v>183</v>
      </c>
      <c r="H113" s="26" t="s">
        <v>416</v>
      </c>
      <c r="I113" s="27">
        <v>361</v>
      </c>
      <c r="J113" s="71"/>
      <c r="K113" s="44"/>
      <c r="L113" s="28">
        <v>198299.2</v>
      </c>
      <c r="M113" s="28">
        <v>0</v>
      </c>
      <c r="N113" s="39"/>
      <c r="O113" s="86"/>
      <c r="P113" s="86"/>
      <c r="Q113" s="39"/>
    </row>
    <row r="114" spans="1:17" s="88" customFormat="1" ht="18" customHeight="1" x14ac:dyDescent="0.25">
      <c r="A114" s="401"/>
      <c r="B114" s="408"/>
      <c r="C114" s="393"/>
      <c r="D114" s="407"/>
      <c r="E114" s="111">
        <v>110</v>
      </c>
      <c r="F114" s="24" t="s">
        <v>113</v>
      </c>
      <c r="G114" s="25" t="s">
        <v>183</v>
      </c>
      <c r="H114" s="26" t="s">
        <v>61</v>
      </c>
      <c r="I114" s="27">
        <v>48.8</v>
      </c>
      <c r="J114" s="71"/>
      <c r="K114" s="44"/>
      <c r="L114" s="28">
        <v>179632.64000000001</v>
      </c>
      <c r="M114" s="28">
        <v>0</v>
      </c>
      <c r="N114" s="39"/>
      <c r="O114" s="86"/>
      <c r="P114" s="86"/>
      <c r="Q114" s="39"/>
    </row>
    <row r="115" spans="1:17" s="8" customFormat="1" ht="15.75" customHeight="1" x14ac:dyDescent="0.25">
      <c r="A115" s="401">
        <f>A112+1</f>
        <v>21</v>
      </c>
      <c r="B115" s="408" t="s">
        <v>724</v>
      </c>
      <c r="C115" s="384" t="s">
        <v>152</v>
      </c>
      <c r="D115" s="396" t="s">
        <v>172</v>
      </c>
      <c r="E115" s="111">
        <v>111</v>
      </c>
      <c r="F115" s="24" t="s">
        <v>300</v>
      </c>
      <c r="G115" s="25" t="s">
        <v>72</v>
      </c>
      <c r="H115" s="26" t="s">
        <v>285</v>
      </c>
      <c r="I115" s="28">
        <v>1014.2</v>
      </c>
      <c r="J115" s="71" t="s">
        <v>1238</v>
      </c>
      <c r="K115" s="106">
        <v>10350063.130000001</v>
      </c>
      <c r="L115" s="28">
        <v>3619264</v>
      </c>
      <c r="M115" s="28">
        <v>1184359.6299999999</v>
      </c>
      <c r="N115" s="93"/>
      <c r="O115" s="86"/>
      <c r="P115" s="86"/>
      <c r="Q115" s="39"/>
    </row>
    <row r="116" spans="1:17" s="8" customFormat="1" x14ac:dyDescent="0.25">
      <c r="A116" s="401"/>
      <c r="B116" s="408"/>
      <c r="C116" s="385"/>
      <c r="D116" s="397"/>
      <c r="E116" s="111">
        <v>112</v>
      </c>
      <c r="F116" s="24" t="s">
        <v>300</v>
      </c>
      <c r="G116" s="25" t="s">
        <v>72</v>
      </c>
      <c r="H116" s="26" t="s">
        <v>446</v>
      </c>
      <c r="I116" s="28">
        <v>25</v>
      </c>
      <c r="J116" s="71"/>
      <c r="K116" s="106"/>
      <c r="L116" s="28">
        <v>95000</v>
      </c>
      <c r="M116" s="28">
        <v>63333.2</v>
      </c>
      <c r="N116" s="90"/>
      <c r="O116" s="86"/>
      <c r="P116" s="86"/>
      <c r="Q116" s="39"/>
    </row>
    <row r="117" spans="1:17" s="8" customFormat="1" x14ac:dyDescent="0.25">
      <c r="A117" s="401"/>
      <c r="B117" s="408"/>
      <c r="C117" s="385"/>
      <c r="D117" s="397"/>
      <c r="E117" s="111">
        <v>113</v>
      </c>
      <c r="F117" s="24" t="s">
        <v>464</v>
      </c>
      <c r="G117" s="25" t="s">
        <v>72</v>
      </c>
      <c r="H117" s="26" t="s">
        <v>446</v>
      </c>
      <c r="I117" s="28">
        <v>40</v>
      </c>
      <c r="J117" s="71"/>
      <c r="K117" s="106"/>
      <c r="L117" s="28">
        <v>129000</v>
      </c>
      <c r="M117" s="28">
        <v>85283.74</v>
      </c>
      <c r="N117" s="90"/>
      <c r="O117" s="86"/>
      <c r="P117" s="86"/>
      <c r="Q117" s="39"/>
    </row>
    <row r="118" spans="1:17" s="8" customFormat="1" x14ac:dyDescent="0.25">
      <c r="A118" s="401"/>
      <c r="B118" s="408"/>
      <c r="C118" s="385"/>
      <c r="D118" s="397"/>
      <c r="E118" s="111">
        <v>114</v>
      </c>
      <c r="F118" s="24" t="s">
        <v>464</v>
      </c>
      <c r="G118" s="25" t="s">
        <v>72</v>
      </c>
      <c r="H118" s="26" t="s">
        <v>446</v>
      </c>
      <c r="I118" s="28">
        <v>40</v>
      </c>
      <c r="J118" s="71"/>
      <c r="K118" s="106"/>
      <c r="L118" s="28">
        <v>129000</v>
      </c>
      <c r="M118" s="28">
        <v>85283.74</v>
      </c>
      <c r="N118" s="90"/>
      <c r="O118" s="86"/>
      <c r="P118" s="86"/>
      <c r="Q118" s="39"/>
    </row>
    <row r="119" spans="1:17" s="8" customFormat="1" x14ac:dyDescent="0.25">
      <c r="A119" s="401"/>
      <c r="B119" s="408"/>
      <c r="C119" s="393"/>
      <c r="D119" s="398"/>
      <c r="E119" s="111">
        <v>115</v>
      </c>
      <c r="F119" s="24" t="s">
        <v>464</v>
      </c>
      <c r="G119" s="25" t="s">
        <v>72</v>
      </c>
      <c r="H119" s="26" t="s">
        <v>446</v>
      </c>
      <c r="I119" s="28">
        <v>25</v>
      </c>
      <c r="J119" s="71"/>
      <c r="K119" s="106"/>
      <c r="L119" s="28">
        <v>87858</v>
      </c>
      <c r="M119" s="28">
        <v>58327.95</v>
      </c>
      <c r="N119" s="90"/>
      <c r="O119" s="86"/>
      <c r="P119" s="86"/>
      <c r="Q119" s="39"/>
    </row>
    <row r="120" spans="1:17" s="8" customFormat="1" ht="12.75" customHeight="1" x14ac:dyDescent="0.25">
      <c r="A120" s="401">
        <f>A115+1</f>
        <v>22</v>
      </c>
      <c r="B120" s="408" t="s">
        <v>616</v>
      </c>
      <c r="C120" s="79" t="s">
        <v>152</v>
      </c>
      <c r="D120" s="82" t="s">
        <v>73</v>
      </c>
      <c r="E120" s="111">
        <v>116</v>
      </c>
      <c r="F120" s="24" t="s">
        <v>74</v>
      </c>
      <c r="G120" s="25" t="s">
        <v>36</v>
      </c>
      <c r="H120" s="26" t="s">
        <v>285</v>
      </c>
      <c r="I120" s="28">
        <v>1151.5</v>
      </c>
      <c r="J120" s="71" t="s">
        <v>1174</v>
      </c>
      <c r="K120" s="44">
        <v>13487208.6</v>
      </c>
      <c r="L120" s="28">
        <v>3877473.6</v>
      </c>
      <c r="M120" s="28">
        <v>1169692.6399999999</v>
      </c>
      <c r="N120" s="90"/>
      <c r="O120" s="86"/>
      <c r="P120" s="86"/>
      <c r="Q120" s="39"/>
    </row>
    <row r="121" spans="1:17" s="8" customFormat="1" x14ac:dyDescent="0.25">
      <c r="A121" s="401"/>
      <c r="B121" s="408"/>
      <c r="C121" s="58"/>
      <c r="D121" s="83"/>
      <c r="E121" s="111">
        <v>117</v>
      </c>
      <c r="F121" s="24" t="s">
        <v>74</v>
      </c>
      <c r="G121" s="25" t="s">
        <v>36</v>
      </c>
      <c r="H121" s="26" t="s">
        <v>446</v>
      </c>
      <c r="I121" s="28">
        <v>40</v>
      </c>
      <c r="J121" s="71"/>
      <c r="K121" s="44"/>
      <c r="L121" s="28">
        <v>143000</v>
      </c>
      <c r="M121" s="28">
        <v>89772.52</v>
      </c>
      <c r="N121" s="90"/>
      <c r="O121" s="86"/>
      <c r="P121" s="86"/>
      <c r="Q121" s="39"/>
    </row>
    <row r="122" spans="1:17" s="8" customFormat="1" x14ac:dyDescent="0.25">
      <c r="A122" s="401"/>
      <c r="B122" s="408"/>
      <c r="C122" s="385"/>
      <c r="D122" s="397"/>
      <c r="E122" s="111">
        <v>118</v>
      </c>
      <c r="F122" s="24" t="s">
        <v>74</v>
      </c>
      <c r="G122" s="25" t="s">
        <v>36</v>
      </c>
      <c r="H122" s="26" t="s">
        <v>448</v>
      </c>
      <c r="I122" s="28">
        <v>17.100000000000001</v>
      </c>
      <c r="J122" s="71"/>
      <c r="K122" s="44"/>
      <c r="L122" s="28">
        <v>99742.720000000001</v>
      </c>
      <c r="M122" s="28">
        <v>0</v>
      </c>
      <c r="N122" s="90"/>
      <c r="O122" s="86"/>
      <c r="P122" s="86"/>
      <c r="Q122" s="39"/>
    </row>
    <row r="123" spans="1:17" s="8" customFormat="1" ht="39.6" x14ac:dyDescent="0.25">
      <c r="A123" s="401"/>
      <c r="B123" s="408"/>
      <c r="C123" s="385"/>
      <c r="D123" s="397"/>
      <c r="E123" s="111">
        <v>119</v>
      </c>
      <c r="F123" s="24" t="s">
        <v>74</v>
      </c>
      <c r="G123" s="25" t="s">
        <v>36</v>
      </c>
      <c r="H123" s="26" t="s">
        <v>1175</v>
      </c>
      <c r="I123" s="28">
        <v>0</v>
      </c>
      <c r="J123" s="71"/>
      <c r="K123" s="44"/>
      <c r="L123" s="28">
        <v>171133</v>
      </c>
      <c r="M123" s="28">
        <v>88379.83</v>
      </c>
      <c r="N123" s="90"/>
      <c r="O123" s="86"/>
      <c r="P123" s="86"/>
      <c r="Q123" s="39"/>
    </row>
    <row r="124" spans="1:17" s="8" customFormat="1" x14ac:dyDescent="0.25">
      <c r="A124" s="401"/>
      <c r="B124" s="408"/>
      <c r="C124" s="385"/>
      <c r="D124" s="397"/>
      <c r="E124" s="111">
        <v>120</v>
      </c>
      <c r="F124" s="24" t="s">
        <v>74</v>
      </c>
      <c r="G124" s="25" t="s">
        <v>36</v>
      </c>
      <c r="H124" s="26" t="s">
        <v>446</v>
      </c>
      <c r="I124" s="28">
        <v>30</v>
      </c>
      <c r="J124" s="71"/>
      <c r="K124" s="44"/>
      <c r="L124" s="28">
        <v>182273</v>
      </c>
      <c r="M124" s="28">
        <v>136244</v>
      </c>
      <c r="N124" s="90"/>
      <c r="O124" s="86"/>
      <c r="P124" s="86"/>
      <c r="Q124" s="39"/>
    </row>
    <row r="125" spans="1:17" s="8" customFormat="1" x14ac:dyDescent="0.25">
      <c r="A125" s="401"/>
      <c r="B125" s="408"/>
      <c r="C125" s="393"/>
      <c r="D125" s="398"/>
      <c r="E125" s="111">
        <v>121</v>
      </c>
      <c r="F125" s="24" t="s">
        <v>74</v>
      </c>
      <c r="G125" s="25" t="s">
        <v>36</v>
      </c>
      <c r="H125" s="26" t="s">
        <v>450</v>
      </c>
      <c r="I125" s="28">
        <v>2.25</v>
      </c>
      <c r="J125" s="71"/>
      <c r="K125" s="106"/>
      <c r="L125" s="28">
        <v>29319.84</v>
      </c>
      <c r="M125" s="28">
        <v>0</v>
      </c>
      <c r="N125" s="90"/>
      <c r="O125" s="86"/>
      <c r="P125" s="86"/>
      <c r="Q125" s="39"/>
    </row>
    <row r="126" spans="1:17" s="8" customFormat="1" x14ac:dyDescent="0.25">
      <c r="A126" s="401">
        <f>A120+1</f>
        <v>23</v>
      </c>
      <c r="B126" s="408" t="s">
        <v>728</v>
      </c>
      <c r="C126" s="79" t="s">
        <v>152</v>
      </c>
      <c r="D126" s="299" t="s">
        <v>6</v>
      </c>
      <c r="E126" s="111">
        <v>122</v>
      </c>
      <c r="F126" s="24" t="s">
        <v>361</v>
      </c>
      <c r="G126" s="25" t="s">
        <v>398</v>
      </c>
      <c r="H126" s="26" t="s">
        <v>285</v>
      </c>
      <c r="I126" s="27">
        <v>3012</v>
      </c>
      <c r="J126" s="71" t="s">
        <v>1225</v>
      </c>
      <c r="K126" s="44">
        <v>34580139.479999997</v>
      </c>
      <c r="L126" s="28">
        <v>16903772.16</v>
      </c>
      <c r="M126" s="28">
        <v>10071856.359999999</v>
      </c>
      <c r="N126" s="90"/>
      <c r="O126" s="86"/>
      <c r="P126" s="86"/>
      <c r="Q126" s="39"/>
    </row>
    <row r="127" spans="1:17" s="8" customFormat="1" x14ac:dyDescent="0.25">
      <c r="A127" s="401"/>
      <c r="B127" s="408"/>
      <c r="C127" s="385"/>
      <c r="D127" s="397"/>
      <c r="E127" s="111">
        <v>123</v>
      </c>
      <c r="F127" s="24" t="s">
        <v>522</v>
      </c>
      <c r="G127" s="25" t="s">
        <v>398</v>
      </c>
      <c r="H127" s="26" t="s">
        <v>446</v>
      </c>
      <c r="I127" s="27">
        <v>0</v>
      </c>
      <c r="J127" s="71"/>
      <c r="K127" s="44"/>
      <c r="L127" s="28">
        <v>190748</v>
      </c>
      <c r="M127" s="28">
        <v>136317.03</v>
      </c>
      <c r="N127" s="90"/>
      <c r="O127" s="86"/>
      <c r="P127" s="86"/>
      <c r="Q127" s="39"/>
    </row>
    <row r="128" spans="1:17" s="8" customFormat="1" x14ac:dyDescent="0.25">
      <c r="A128" s="401"/>
      <c r="B128" s="408"/>
      <c r="C128" s="385"/>
      <c r="D128" s="397"/>
      <c r="E128" s="111">
        <v>124</v>
      </c>
      <c r="F128" s="24" t="s">
        <v>361</v>
      </c>
      <c r="G128" s="25" t="s">
        <v>398</v>
      </c>
      <c r="H128" s="26" t="s">
        <v>446</v>
      </c>
      <c r="I128" s="27">
        <v>0</v>
      </c>
      <c r="J128" s="71"/>
      <c r="K128" s="44"/>
      <c r="L128" s="28">
        <v>190748</v>
      </c>
      <c r="M128" s="28">
        <v>136317.03</v>
      </c>
      <c r="N128" s="90"/>
      <c r="O128" s="86"/>
      <c r="P128" s="86"/>
      <c r="Q128" s="39"/>
    </row>
    <row r="129" spans="1:17" s="8" customFormat="1" x14ac:dyDescent="0.25">
      <c r="A129" s="401"/>
      <c r="B129" s="408"/>
      <c r="C129" s="385"/>
      <c r="D129" s="397"/>
      <c r="E129" s="111">
        <v>125</v>
      </c>
      <c r="F129" s="24" t="s">
        <v>361</v>
      </c>
      <c r="G129" s="25" t="s">
        <v>398</v>
      </c>
      <c r="H129" s="26" t="s">
        <v>446</v>
      </c>
      <c r="I129" s="27">
        <v>0</v>
      </c>
      <c r="J129" s="71"/>
      <c r="K129" s="44"/>
      <c r="L129" s="28">
        <v>174984</v>
      </c>
      <c r="M129" s="28">
        <v>127260.96</v>
      </c>
      <c r="N129" s="90"/>
      <c r="O129" s="86"/>
      <c r="P129" s="86"/>
      <c r="Q129" s="39"/>
    </row>
    <row r="130" spans="1:17" s="8" customFormat="1" x14ac:dyDescent="0.25">
      <c r="A130" s="401"/>
      <c r="B130" s="408"/>
      <c r="C130" s="393"/>
      <c r="D130" s="398"/>
      <c r="E130" s="111">
        <v>126</v>
      </c>
      <c r="F130" s="24" t="s">
        <v>361</v>
      </c>
      <c r="G130" s="25" t="s">
        <v>398</v>
      </c>
      <c r="H130" s="26" t="s">
        <v>417</v>
      </c>
      <c r="I130" s="27">
        <v>0</v>
      </c>
      <c r="J130" s="71"/>
      <c r="K130" s="44"/>
      <c r="L130" s="28">
        <v>321259</v>
      </c>
      <c r="M130" s="28">
        <v>0</v>
      </c>
      <c r="N130" s="90"/>
      <c r="O130" s="86"/>
      <c r="P130" s="86"/>
      <c r="Q130" s="39"/>
    </row>
    <row r="131" spans="1:17" s="8" customFormat="1" ht="12.75" customHeight="1" x14ac:dyDescent="0.25">
      <c r="A131" s="401">
        <f>A126+1</f>
        <v>24</v>
      </c>
      <c r="B131" s="408" t="s">
        <v>1035</v>
      </c>
      <c r="C131" s="411" t="s">
        <v>152</v>
      </c>
      <c r="D131" s="409" t="s">
        <v>7</v>
      </c>
      <c r="E131" s="111">
        <v>127</v>
      </c>
      <c r="F131" s="24" t="s">
        <v>312</v>
      </c>
      <c r="G131" s="25" t="s">
        <v>36</v>
      </c>
      <c r="H131" s="26" t="s">
        <v>285</v>
      </c>
      <c r="I131" s="27">
        <v>1003</v>
      </c>
      <c r="J131" s="71" t="s">
        <v>1211</v>
      </c>
      <c r="K131" s="106">
        <v>10584709.15</v>
      </c>
      <c r="L131" s="28">
        <v>3033125.92</v>
      </c>
      <c r="M131" s="28">
        <v>1286388.49</v>
      </c>
      <c r="N131" s="90"/>
      <c r="O131" s="86"/>
      <c r="P131" s="86"/>
      <c r="Q131" s="39"/>
    </row>
    <row r="132" spans="1:17" s="8" customFormat="1" x14ac:dyDescent="0.25">
      <c r="A132" s="401"/>
      <c r="B132" s="408"/>
      <c r="C132" s="412"/>
      <c r="D132" s="406"/>
      <c r="E132" s="111">
        <v>128</v>
      </c>
      <c r="F132" s="24" t="s">
        <v>312</v>
      </c>
      <c r="G132" s="25" t="s">
        <v>36</v>
      </c>
      <c r="H132" s="26" t="s">
        <v>451</v>
      </c>
      <c r="I132" s="27">
        <v>24</v>
      </c>
      <c r="J132" s="71"/>
      <c r="K132" s="106"/>
      <c r="L132" s="28">
        <v>79664.92</v>
      </c>
      <c r="M132" s="28">
        <v>49624.35</v>
      </c>
      <c r="N132" s="90"/>
      <c r="O132" s="86"/>
      <c r="P132" s="86"/>
      <c r="Q132" s="39"/>
    </row>
    <row r="133" spans="1:17" s="8" customFormat="1" x14ac:dyDescent="0.25">
      <c r="A133" s="401"/>
      <c r="B133" s="408"/>
      <c r="C133" s="412"/>
      <c r="D133" s="406"/>
      <c r="E133" s="111">
        <v>129</v>
      </c>
      <c r="F133" s="24" t="s">
        <v>312</v>
      </c>
      <c r="G133" s="25" t="s">
        <v>36</v>
      </c>
      <c r="H133" s="26" t="s">
        <v>446</v>
      </c>
      <c r="I133" s="27">
        <v>40</v>
      </c>
      <c r="J133" s="71"/>
      <c r="K133" s="106"/>
      <c r="L133" s="28">
        <v>157452</v>
      </c>
      <c r="M133" s="28">
        <v>112919.67999999999</v>
      </c>
      <c r="N133" s="90"/>
      <c r="O133" s="86"/>
      <c r="P133" s="86"/>
      <c r="Q133" s="39"/>
    </row>
    <row r="134" spans="1:17" s="8" customFormat="1" x14ac:dyDescent="0.25">
      <c r="A134" s="401"/>
      <c r="B134" s="408"/>
      <c r="C134" s="412"/>
      <c r="D134" s="406"/>
      <c r="E134" s="111">
        <v>130</v>
      </c>
      <c r="F134" s="24" t="s">
        <v>312</v>
      </c>
      <c r="G134" s="25" t="s">
        <v>36</v>
      </c>
      <c r="H134" s="24" t="s">
        <v>521</v>
      </c>
      <c r="I134" s="27">
        <v>0</v>
      </c>
      <c r="J134" s="71"/>
      <c r="K134" s="106"/>
      <c r="L134" s="28">
        <v>385986.89</v>
      </c>
      <c r="M134" s="28">
        <v>244458.69</v>
      </c>
      <c r="N134" s="90"/>
      <c r="O134" s="86"/>
      <c r="P134" s="86"/>
      <c r="Q134" s="39"/>
    </row>
    <row r="135" spans="1:17" s="8" customFormat="1" x14ac:dyDescent="0.25">
      <c r="A135" s="401"/>
      <c r="B135" s="408"/>
      <c r="C135" s="412"/>
      <c r="D135" s="406"/>
      <c r="E135" s="111">
        <v>131</v>
      </c>
      <c r="F135" s="24" t="s">
        <v>312</v>
      </c>
      <c r="G135" s="25" t="s">
        <v>36</v>
      </c>
      <c r="H135" s="24" t="s">
        <v>446</v>
      </c>
      <c r="I135" s="27">
        <v>0</v>
      </c>
      <c r="J135" s="71"/>
      <c r="K135" s="106"/>
      <c r="L135" s="28">
        <v>202137</v>
      </c>
      <c r="M135" s="28">
        <v>149560.65</v>
      </c>
      <c r="N135" s="90"/>
      <c r="O135" s="86"/>
      <c r="P135" s="86"/>
      <c r="Q135" s="39"/>
    </row>
    <row r="136" spans="1:17" s="8" customFormat="1" x14ac:dyDescent="0.25">
      <c r="A136" s="401"/>
      <c r="B136" s="408"/>
      <c r="C136" s="413"/>
      <c r="D136" s="407"/>
      <c r="E136" s="111">
        <v>132</v>
      </c>
      <c r="F136" s="24" t="s">
        <v>312</v>
      </c>
      <c r="G136" s="25" t="s">
        <v>36</v>
      </c>
      <c r="H136" s="26" t="s">
        <v>451</v>
      </c>
      <c r="I136" s="27">
        <v>0</v>
      </c>
      <c r="J136" s="71"/>
      <c r="K136" s="106"/>
      <c r="L136" s="28">
        <v>70335.08</v>
      </c>
      <c r="M136" s="28">
        <v>43813.15</v>
      </c>
      <c r="N136" s="90"/>
      <c r="O136" s="86"/>
      <c r="P136" s="86"/>
      <c r="Q136" s="39"/>
    </row>
    <row r="137" spans="1:17" s="8" customFormat="1" ht="15.75" customHeight="1" x14ac:dyDescent="0.25">
      <c r="A137" s="401">
        <f>A131+1</f>
        <v>25</v>
      </c>
      <c r="B137" s="408" t="s">
        <v>625</v>
      </c>
      <c r="C137" s="384" t="s">
        <v>152</v>
      </c>
      <c r="D137" s="396" t="s">
        <v>8</v>
      </c>
      <c r="E137" s="111">
        <v>133</v>
      </c>
      <c r="F137" s="24" t="s">
        <v>92</v>
      </c>
      <c r="G137" s="25" t="s">
        <v>9</v>
      </c>
      <c r="H137" s="26" t="s">
        <v>285</v>
      </c>
      <c r="I137" s="27">
        <v>1889.2</v>
      </c>
      <c r="J137" s="71" t="s">
        <v>1172</v>
      </c>
      <c r="K137" s="106">
        <v>22127689.52</v>
      </c>
      <c r="L137" s="28">
        <v>607148.96</v>
      </c>
      <c r="M137" s="28">
        <v>324683.13</v>
      </c>
      <c r="N137" s="90"/>
      <c r="O137" s="86"/>
      <c r="P137" s="86"/>
      <c r="Q137" s="39"/>
    </row>
    <row r="138" spans="1:17" s="8" customFormat="1" ht="15" customHeight="1" x14ac:dyDescent="0.25">
      <c r="A138" s="401"/>
      <c r="B138" s="408"/>
      <c r="C138" s="385"/>
      <c r="D138" s="397"/>
      <c r="E138" s="111">
        <v>134</v>
      </c>
      <c r="F138" s="24" t="s">
        <v>92</v>
      </c>
      <c r="G138" s="25" t="s">
        <v>9</v>
      </c>
      <c r="H138" s="26" t="s">
        <v>446</v>
      </c>
      <c r="I138" s="27">
        <v>25</v>
      </c>
      <c r="J138" s="71"/>
      <c r="K138" s="106"/>
      <c r="L138" s="28">
        <v>192490</v>
      </c>
      <c r="M138" s="28">
        <v>128326.12</v>
      </c>
      <c r="N138" s="90"/>
      <c r="O138" s="86"/>
      <c r="P138" s="86" t="s">
        <v>1365</v>
      </c>
      <c r="Q138" s="39"/>
    </row>
    <row r="139" spans="1:17" s="8" customFormat="1" ht="37.200000000000003" customHeight="1" x14ac:dyDescent="0.25">
      <c r="A139" s="401"/>
      <c r="B139" s="408"/>
      <c r="C139" s="385"/>
      <c r="D139" s="397"/>
      <c r="E139" s="111">
        <v>135</v>
      </c>
      <c r="F139" s="24" t="s">
        <v>92</v>
      </c>
      <c r="G139" s="25" t="s">
        <v>9</v>
      </c>
      <c r="H139" s="26" t="s">
        <v>1173</v>
      </c>
      <c r="I139" s="27">
        <v>0</v>
      </c>
      <c r="J139" s="71"/>
      <c r="K139" s="106"/>
      <c r="L139" s="28">
        <v>68309</v>
      </c>
      <c r="M139" s="28">
        <v>8729.07</v>
      </c>
      <c r="N139" s="90"/>
      <c r="O139" s="86"/>
      <c r="P139" s="86"/>
      <c r="Q139" s="39"/>
    </row>
    <row r="140" spans="1:17" s="8" customFormat="1" x14ac:dyDescent="0.25">
      <c r="A140" s="401"/>
      <c r="B140" s="408"/>
      <c r="C140" s="385"/>
      <c r="D140" s="397"/>
      <c r="E140" s="111">
        <v>136</v>
      </c>
      <c r="F140" s="24" t="s">
        <v>92</v>
      </c>
      <c r="G140" s="25" t="s">
        <v>9</v>
      </c>
      <c r="H140" s="26" t="s">
        <v>446</v>
      </c>
      <c r="I140" s="27">
        <v>25</v>
      </c>
      <c r="J140" s="71"/>
      <c r="K140" s="106"/>
      <c r="L140" s="28">
        <v>101850</v>
      </c>
      <c r="M140" s="28">
        <v>67333.759999999995</v>
      </c>
      <c r="N140" s="90"/>
      <c r="O140" s="86"/>
      <c r="P140" s="86"/>
      <c r="Q140" s="39"/>
    </row>
    <row r="141" spans="1:17" s="8" customFormat="1" x14ac:dyDescent="0.25">
      <c r="A141" s="401"/>
      <c r="B141" s="408"/>
      <c r="C141" s="385"/>
      <c r="D141" s="397"/>
      <c r="E141" s="111">
        <v>137</v>
      </c>
      <c r="F141" s="24" t="s">
        <v>92</v>
      </c>
      <c r="G141" s="25" t="s">
        <v>9</v>
      </c>
      <c r="H141" s="26" t="s">
        <v>446</v>
      </c>
      <c r="I141" s="27">
        <v>25</v>
      </c>
      <c r="J141" s="71"/>
      <c r="K141" s="106"/>
      <c r="L141" s="28">
        <v>142635</v>
      </c>
      <c r="M141" s="28">
        <v>107336.38</v>
      </c>
      <c r="N141" s="90"/>
      <c r="O141" s="86"/>
      <c r="P141" s="86"/>
      <c r="Q141" s="39"/>
    </row>
    <row r="142" spans="1:17" s="8" customFormat="1" x14ac:dyDescent="0.25">
      <c r="A142" s="401"/>
      <c r="B142" s="408"/>
      <c r="C142" s="385"/>
      <c r="D142" s="397"/>
      <c r="E142" s="111">
        <v>138</v>
      </c>
      <c r="F142" s="24" t="s">
        <v>92</v>
      </c>
      <c r="G142" s="25" t="s">
        <v>9</v>
      </c>
      <c r="H142" s="26" t="s">
        <v>446</v>
      </c>
      <c r="I142" s="27">
        <v>25</v>
      </c>
      <c r="J142" s="71"/>
      <c r="K142" s="106"/>
      <c r="L142" s="28">
        <v>142635</v>
      </c>
      <c r="M142" s="28">
        <v>107336.38</v>
      </c>
      <c r="N142" s="90"/>
      <c r="O142" s="86"/>
      <c r="P142" s="86"/>
      <c r="Q142" s="39"/>
    </row>
    <row r="143" spans="1:17" s="8" customFormat="1" x14ac:dyDescent="0.25">
      <c r="A143" s="401"/>
      <c r="B143" s="408"/>
      <c r="C143" s="393"/>
      <c r="D143" s="398"/>
      <c r="E143" s="111">
        <v>139</v>
      </c>
      <c r="F143" s="24" t="s">
        <v>92</v>
      </c>
      <c r="G143" s="25" t="s">
        <v>515</v>
      </c>
      <c r="H143" s="26" t="s">
        <v>446</v>
      </c>
      <c r="I143" s="27">
        <v>25</v>
      </c>
      <c r="J143" s="71"/>
      <c r="K143" s="106"/>
      <c r="L143" s="28">
        <v>101850</v>
      </c>
      <c r="M143" s="28">
        <v>67333.759999999995</v>
      </c>
      <c r="N143" s="90"/>
      <c r="O143" s="86"/>
      <c r="P143" s="86"/>
      <c r="Q143" s="39"/>
    </row>
    <row r="144" spans="1:17" s="8" customFormat="1" ht="24.6" customHeight="1" x14ac:dyDescent="0.25">
      <c r="A144" s="401">
        <f t="shared" ref="A144" si="2">A137+1</f>
        <v>26</v>
      </c>
      <c r="B144" s="408" t="s">
        <v>832</v>
      </c>
      <c r="C144" s="411" t="s">
        <v>152</v>
      </c>
      <c r="D144" s="409" t="s">
        <v>10</v>
      </c>
      <c r="E144" s="111">
        <v>140</v>
      </c>
      <c r="F144" s="24" t="s">
        <v>113</v>
      </c>
      <c r="G144" s="25" t="s">
        <v>224</v>
      </c>
      <c r="H144" s="26" t="s">
        <v>285</v>
      </c>
      <c r="I144" s="27">
        <v>2585.1</v>
      </c>
      <c r="J144" s="71" t="s">
        <v>1219</v>
      </c>
      <c r="K144" s="106">
        <v>26980895.510000002</v>
      </c>
      <c r="L144" s="28">
        <v>11233717.439999999</v>
      </c>
      <c r="M144" s="28">
        <v>5201752.95</v>
      </c>
      <c r="N144" s="90"/>
      <c r="O144" s="86"/>
      <c r="P144" s="86"/>
      <c r="Q144" s="39"/>
    </row>
    <row r="145" spans="1:17" s="8" customFormat="1" ht="39" customHeight="1" x14ac:dyDescent="0.25">
      <c r="A145" s="401"/>
      <c r="B145" s="408"/>
      <c r="C145" s="412"/>
      <c r="D145" s="406"/>
      <c r="E145" s="111">
        <v>141</v>
      </c>
      <c r="F145" s="24" t="s">
        <v>113</v>
      </c>
      <c r="G145" s="25" t="s">
        <v>224</v>
      </c>
      <c r="H145" s="26" t="s">
        <v>1449</v>
      </c>
      <c r="I145" s="27">
        <v>0</v>
      </c>
      <c r="J145" s="71"/>
      <c r="K145" s="106"/>
      <c r="L145" s="28">
        <v>176489.28</v>
      </c>
      <c r="M145" s="28">
        <v>0</v>
      </c>
      <c r="N145" s="90"/>
      <c r="O145" s="86"/>
      <c r="P145" s="86"/>
      <c r="Q145" s="39"/>
    </row>
    <row r="146" spans="1:17" s="8" customFormat="1" ht="21" customHeight="1" x14ac:dyDescent="0.25">
      <c r="A146" s="401"/>
      <c r="B146" s="408"/>
      <c r="C146" s="413"/>
      <c r="D146" s="407"/>
      <c r="E146" s="111">
        <v>142</v>
      </c>
      <c r="F146" s="24" t="s">
        <v>113</v>
      </c>
      <c r="G146" s="25" t="s">
        <v>224</v>
      </c>
      <c r="H146" s="26" t="s">
        <v>448</v>
      </c>
      <c r="I146" s="27">
        <v>0</v>
      </c>
      <c r="J146" s="71"/>
      <c r="K146" s="106"/>
      <c r="L146" s="28">
        <v>19611.68</v>
      </c>
      <c r="M146" s="28">
        <v>0</v>
      </c>
      <c r="N146" s="90"/>
      <c r="O146" s="86"/>
      <c r="P146" s="86"/>
      <c r="Q146" s="39"/>
    </row>
    <row r="147" spans="1:17" s="8" customFormat="1" ht="26.25" customHeight="1" x14ac:dyDescent="0.25">
      <c r="A147" s="401">
        <f>A144+1</f>
        <v>27</v>
      </c>
      <c r="B147" s="408" t="s">
        <v>731</v>
      </c>
      <c r="C147" s="384" t="s">
        <v>152</v>
      </c>
      <c r="D147" s="396" t="s">
        <v>225</v>
      </c>
      <c r="E147" s="111">
        <v>143</v>
      </c>
      <c r="F147" s="24" t="s">
        <v>226</v>
      </c>
      <c r="G147" s="25" t="s">
        <v>452</v>
      </c>
      <c r="H147" s="26" t="s">
        <v>285</v>
      </c>
      <c r="I147" s="28">
        <v>1072.4000000000001</v>
      </c>
      <c r="J147" s="71" t="s">
        <v>1223</v>
      </c>
      <c r="K147" s="106">
        <v>11317090.82</v>
      </c>
      <c r="L147" s="28">
        <v>5659211.3600000003</v>
      </c>
      <c r="M147" s="28">
        <v>2067077.68</v>
      </c>
      <c r="N147" s="90"/>
      <c r="O147" s="86"/>
      <c r="P147" s="86"/>
      <c r="Q147" s="39"/>
    </row>
    <row r="148" spans="1:17" s="8" customFormat="1" ht="18" customHeight="1" x14ac:dyDescent="0.25">
      <c r="A148" s="401"/>
      <c r="B148" s="408"/>
      <c r="C148" s="385"/>
      <c r="D148" s="397"/>
      <c r="E148" s="111">
        <v>144</v>
      </c>
      <c r="F148" s="24" t="s">
        <v>226</v>
      </c>
      <c r="G148" s="25" t="s">
        <v>452</v>
      </c>
      <c r="H148" s="26" t="s">
        <v>246</v>
      </c>
      <c r="I148" s="28">
        <v>50</v>
      </c>
      <c r="J148" s="71"/>
      <c r="K148" s="106"/>
      <c r="L148" s="28">
        <v>42055.199999999997</v>
      </c>
      <c r="M148" s="28">
        <v>0</v>
      </c>
      <c r="N148" s="90"/>
      <c r="O148" s="86"/>
      <c r="P148" s="86"/>
      <c r="Q148" s="39"/>
    </row>
    <row r="149" spans="1:17" s="8" customFormat="1" ht="18" customHeight="1" x14ac:dyDescent="0.25">
      <c r="A149" s="401"/>
      <c r="B149" s="408"/>
      <c r="C149" s="385"/>
      <c r="D149" s="397"/>
      <c r="E149" s="111">
        <v>145</v>
      </c>
      <c r="F149" s="24" t="s">
        <v>226</v>
      </c>
      <c r="G149" s="25" t="s">
        <v>452</v>
      </c>
      <c r="H149" s="26" t="s">
        <v>446</v>
      </c>
      <c r="I149" s="28">
        <v>40</v>
      </c>
      <c r="J149" s="71"/>
      <c r="K149" s="106"/>
      <c r="L149" s="28">
        <v>115560</v>
      </c>
      <c r="M149" s="28">
        <v>75756</v>
      </c>
      <c r="N149" s="90"/>
      <c r="O149" s="86"/>
      <c r="P149" s="86"/>
      <c r="Q149" s="39"/>
    </row>
    <row r="150" spans="1:17" s="8" customFormat="1" ht="18" customHeight="1" x14ac:dyDescent="0.25">
      <c r="A150" s="401"/>
      <c r="B150" s="408"/>
      <c r="C150" s="385"/>
      <c r="D150" s="397"/>
      <c r="E150" s="111">
        <v>146</v>
      </c>
      <c r="F150" s="24" t="s">
        <v>226</v>
      </c>
      <c r="G150" s="25" t="s">
        <v>452</v>
      </c>
      <c r="H150" s="26" t="s">
        <v>446</v>
      </c>
      <c r="I150" s="28">
        <v>40</v>
      </c>
      <c r="J150" s="71"/>
      <c r="K150" s="106"/>
      <c r="L150" s="28">
        <v>115560</v>
      </c>
      <c r="M150" s="28">
        <v>75756</v>
      </c>
      <c r="N150" s="90"/>
      <c r="O150" s="86"/>
      <c r="P150" s="86"/>
      <c r="Q150" s="39"/>
    </row>
    <row r="151" spans="1:17" s="8" customFormat="1" ht="24.6" customHeight="1" x14ac:dyDescent="0.25">
      <c r="A151" s="401"/>
      <c r="B151" s="408"/>
      <c r="C151" s="385"/>
      <c r="D151" s="397"/>
      <c r="E151" s="111">
        <v>147</v>
      </c>
      <c r="F151" s="24" t="s">
        <v>524</v>
      </c>
      <c r="G151" s="25" t="s">
        <v>452</v>
      </c>
      <c r="H151" s="26" t="s">
        <v>1224</v>
      </c>
      <c r="I151" s="28">
        <v>0</v>
      </c>
      <c r="J151" s="71"/>
      <c r="K151" s="106"/>
      <c r="L151" s="28">
        <v>327437.15999999997</v>
      </c>
      <c r="M151" s="28">
        <v>207376.56</v>
      </c>
      <c r="N151" s="90"/>
      <c r="O151" s="86"/>
      <c r="P151" s="86" t="s">
        <v>1365</v>
      </c>
      <c r="Q151" s="39"/>
    </row>
    <row r="152" spans="1:17" s="8" customFormat="1" ht="18" customHeight="1" x14ac:dyDescent="0.25">
      <c r="A152" s="401"/>
      <c r="B152" s="408"/>
      <c r="C152" s="393"/>
      <c r="D152" s="398"/>
      <c r="E152" s="111">
        <v>148</v>
      </c>
      <c r="F152" s="24" t="s">
        <v>226</v>
      </c>
      <c r="G152" s="25" t="s">
        <v>452</v>
      </c>
      <c r="H152" s="26" t="s">
        <v>446</v>
      </c>
      <c r="I152" s="28">
        <v>40</v>
      </c>
      <c r="J152" s="71"/>
      <c r="K152" s="106"/>
      <c r="L152" s="28">
        <v>115880</v>
      </c>
      <c r="M152" s="28">
        <v>75965.64</v>
      </c>
      <c r="N152" s="90"/>
      <c r="O152" s="86"/>
      <c r="P152" s="86" t="s">
        <v>1365</v>
      </c>
      <c r="Q152" s="39"/>
    </row>
    <row r="153" spans="1:17" s="8" customFormat="1" ht="12.75" customHeight="1" x14ac:dyDescent="0.25">
      <c r="A153" s="401">
        <f>A147+1</f>
        <v>28</v>
      </c>
      <c r="B153" s="408" t="s">
        <v>734</v>
      </c>
      <c r="C153" s="384" t="s">
        <v>152</v>
      </c>
      <c r="D153" s="396" t="s">
        <v>227</v>
      </c>
      <c r="E153" s="111">
        <v>149</v>
      </c>
      <c r="F153" s="24" t="s">
        <v>11</v>
      </c>
      <c r="G153" s="25" t="s">
        <v>12</v>
      </c>
      <c r="H153" s="26" t="s">
        <v>285</v>
      </c>
      <c r="I153" s="27">
        <v>1166.7</v>
      </c>
      <c r="J153" s="71" t="s">
        <v>1235</v>
      </c>
      <c r="K153" s="106">
        <v>13665242.09</v>
      </c>
      <c r="L153" s="28">
        <v>4941812.4800000004</v>
      </c>
      <c r="M153" s="28">
        <v>2688690.13</v>
      </c>
      <c r="N153" s="90"/>
      <c r="O153" s="86"/>
      <c r="P153" s="86"/>
      <c r="Q153" s="39"/>
    </row>
    <row r="154" spans="1:17" s="8" customFormat="1" x14ac:dyDescent="0.25">
      <c r="A154" s="401"/>
      <c r="B154" s="408"/>
      <c r="C154" s="385"/>
      <c r="D154" s="397"/>
      <c r="E154" s="111">
        <v>150</v>
      </c>
      <c r="F154" s="24" t="s">
        <v>11</v>
      </c>
      <c r="G154" s="25" t="s">
        <v>12</v>
      </c>
      <c r="H154" s="26" t="s">
        <v>417</v>
      </c>
      <c r="I154" s="27">
        <v>0</v>
      </c>
      <c r="J154" s="71"/>
      <c r="K154" s="106"/>
      <c r="L154" s="28">
        <v>166459.04</v>
      </c>
      <c r="M154" s="28">
        <v>14850.7</v>
      </c>
      <c r="N154" s="90"/>
      <c r="O154" s="86"/>
      <c r="P154" s="86"/>
      <c r="Q154" s="39"/>
    </row>
    <row r="155" spans="1:17" s="8" customFormat="1" x14ac:dyDescent="0.25">
      <c r="A155" s="401"/>
      <c r="B155" s="408"/>
      <c r="C155" s="385"/>
      <c r="D155" s="397"/>
      <c r="E155" s="111">
        <v>151</v>
      </c>
      <c r="F155" s="24" t="s">
        <v>11</v>
      </c>
      <c r="G155" s="25" t="s">
        <v>12</v>
      </c>
      <c r="H155" s="26" t="s">
        <v>446</v>
      </c>
      <c r="I155" s="27">
        <v>40</v>
      </c>
      <c r="J155" s="71"/>
      <c r="K155" s="106"/>
      <c r="L155" s="28">
        <v>139339.74</v>
      </c>
      <c r="M155" s="28">
        <v>99578.43</v>
      </c>
      <c r="N155" s="1">
        <v>120690.63</v>
      </c>
      <c r="O155" s="86"/>
      <c r="P155" s="86"/>
      <c r="Q155" s="39"/>
    </row>
    <row r="156" spans="1:17" s="8" customFormat="1" ht="13.5" customHeight="1" x14ac:dyDescent="0.25">
      <c r="A156" s="401"/>
      <c r="B156" s="408"/>
      <c r="C156" s="385"/>
      <c r="D156" s="397"/>
      <c r="E156" s="111">
        <v>152</v>
      </c>
      <c r="F156" s="24" t="s">
        <v>11</v>
      </c>
      <c r="G156" s="25" t="s">
        <v>12</v>
      </c>
      <c r="H156" s="26" t="s">
        <v>446</v>
      </c>
      <c r="I156" s="27">
        <v>0</v>
      </c>
      <c r="J156" s="71"/>
      <c r="K156" s="106"/>
      <c r="L156" s="28">
        <v>139339.74</v>
      </c>
      <c r="M156" s="28">
        <v>99578.43</v>
      </c>
      <c r="N156" s="90"/>
      <c r="O156" s="86"/>
      <c r="P156" s="86"/>
      <c r="Q156" s="39"/>
    </row>
    <row r="157" spans="1:17" s="8" customFormat="1" ht="26.4" x14ac:dyDescent="0.25">
      <c r="A157" s="401"/>
      <c r="B157" s="408"/>
      <c r="C157" s="385"/>
      <c r="D157" s="397"/>
      <c r="E157" s="111">
        <v>153</v>
      </c>
      <c r="F157" s="24" t="s">
        <v>11</v>
      </c>
      <c r="G157" s="25" t="s">
        <v>12</v>
      </c>
      <c r="H157" s="26" t="s">
        <v>453</v>
      </c>
      <c r="I157" s="27">
        <v>0</v>
      </c>
      <c r="J157" s="71"/>
      <c r="K157" s="106"/>
      <c r="L157" s="28">
        <v>684347.84</v>
      </c>
      <c r="M157" s="28">
        <v>0</v>
      </c>
      <c r="N157" s="90"/>
      <c r="O157" s="86"/>
      <c r="P157" s="86"/>
      <c r="Q157" s="39"/>
    </row>
    <row r="158" spans="1:17" s="8" customFormat="1" x14ac:dyDescent="0.25">
      <c r="A158" s="401"/>
      <c r="B158" s="408"/>
      <c r="C158" s="385"/>
      <c r="D158" s="397"/>
      <c r="E158" s="111">
        <v>154</v>
      </c>
      <c r="F158" s="24" t="s">
        <v>11</v>
      </c>
      <c r="G158" s="25" t="s">
        <v>12</v>
      </c>
      <c r="H158" s="26" t="s">
        <v>446</v>
      </c>
      <c r="I158" s="27">
        <v>25</v>
      </c>
      <c r="J158" s="71"/>
      <c r="K158" s="106"/>
      <c r="L158" s="28">
        <v>118717</v>
      </c>
      <c r="M158" s="28">
        <v>87838.63</v>
      </c>
      <c r="N158" s="90"/>
      <c r="O158" s="86"/>
      <c r="P158" s="86"/>
      <c r="Q158" s="39"/>
    </row>
    <row r="159" spans="1:17" s="8" customFormat="1" x14ac:dyDescent="0.25">
      <c r="A159" s="401"/>
      <c r="B159" s="408"/>
      <c r="C159" s="385"/>
      <c r="D159" s="397"/>
      <c r="E159" s="111">
        <v>155</v>
      </c>
      <c r="F159" s="24" t="s">
        <v>11</v>
      </c>
      <c r="G159" s="25" t="s">
        <v>12</v>
      </c>
      <c r="H159" s="26" t="s">
        <v>446</v>
      </c>
      <c r="I159" s="27">
        <v>25</v>
      </c>
      <c r="J159" s="71"/>
      <c r="K159" s="106"/>
      <c r="L159" s="28">
        <v>118717</v>
      </c>
      <c r="M159" s="28">
        <v>87838.63</v>
      </c>
      <c r="N159" s="90"/>
      <c r="O159" s="86"/>
      <c r="P159" s="86"/>
      <c r="Q159" s="39"/>
    </row>
    <row r="160" spans="1:17" s="8" customFormat="1" ht="26.4" x14ac:dyDescent="0.25">
      <c r="A160" s="401"/>
      <c r="B160" s="408"/>
      <c r="C160" s="393"/>
      <c r="D160" s="398"/>
      <c r="E160" s="111">
        <v>156</v>
      </c>
      <c r="F160" s="24" t="s">
        <v>389</v>
      </c>
      <c r="G160" s="25" t="s">
        <v>183</v>
      </c>
      <c r="H160" s="26" t="s">
        <v>1054</v>
      </c>
      <c r="I160" s="27">
        <v>165.5</v>
      </c>
      <c r="J160" s="71" t="s">
        <v>1236</v>
      </c>
      <c r="K160" s="106">
        <v>2478048.0499999998</v>
      </c>
      <c r="L160" s="28">
        <v>113769.97</v>
      </c>
      <c r="M160" s="28">
        <v>64046.22</v>
      </c>
      <c r="N160" s="90"/>
      <c r="O160" s="86"/>
      <c r="P160" s="86"/>
      <c r="Q160" s="39"/>
    </row>
    <row r="161" spans="1:17" s="8" customFormat="1" ht="17.25" customHeight="1" x14ac:dyDescent="0.25">
      <c r="A161" s="401">
        <f>A153+1</f>
        <v>29</v>
      </c>
      <c r="B161" s="408" t="s">
        <v>778</v>
      </c>
      <c r="C161" s="384" t="s">
        <v>152</v>
      </c>
      <c r="D161" s="396">
        <v>85</v>
      </c>
      <c r="E161" s="111">
        <v>157</v>
      </c>
      <c r="F161" s="24" t="s">
        <v>33</v>
      </c>
      <c r="G161" s="25" t="s">
        <v>415</v>
      </c>
      <c r="H161" s="26" t="s">
        <v>285</v>
      </c>
      <c r="I161" s="28">
        <v>2055.6</v>
      </c>
      <c r="J161" s="71" t="s">
        <v>1116</v>
      </c>
      <c r="K161" s="106">
        <v>26460505.440000001</v>
      </c>
      <c r="L161" s="28">
        <v>7261965.9199999999</v>
      </c>
      <c r="M161" s="28">
        <v>2539358.77</v>
      </c>
      <c r="N161" s="93"/>
      <c r="O161" s="86"/>
      <c r="P161" s="86"/>
      <c r="Q161" s="39"/>
    </row>
    <row r="162" spans="1:17" s="8" customFormat="1" ht="17.25" customHeight="1" x14ac:dyDescent="0.25">
      <c r="A162" s="401"/>
      <c r="B162" s="408"/>
      <c r="C162" s="385"/>
      <c r="D162" s="397"/>
      <c r="E162" s="111">
        <v>158</v>
      </c>
      <c r="F162" s="24" t="s">
        <v>33</v>
      </c>
      <c r="G162" s="25" t="s">
        <v>415</v>
      </c>
      <c r="H162" s="26" t="s">
        <v>61</v>
      </c>
      <c r="I162" s="28">
        <v>48</v>
      </c>
      <c r="J162" s="71"/>
      <c r="K162" s="106"/>
      <c r="L162" s="28">
        <v>180183.52</v>
      </c>
      <c r="M162" s="28">
        <v>0</v>
      </c>
      <c r="N162" s="90"/>
      <c r="O162" s="86"/>
      <c r="P162" s="86"/>
      <c r="Q162" s="39"/>
    </row>
    <row r="163" spans="1:17" s="8" customFormat="1" ht="17.25" customHeight="1" x14ac:dyDescent="0.25">
      <c r="A163" s="401"/>
      <c r="B163" s="408"/>
      <c r="C163" s="385"/>
      <c r="D163" s="397"/>
      <c r="E163" s="111">
        <v>159</v>
      </c>
      <c r="F163" s="24" t="s">
        <v>33</v>
      </c>
      <c r="G163" s="25" t="s">
        <v>415</v>
      </c>
      <c r="H163" s="26" t="s">
        <v>448</v>
      </c>
      <c r="I163" s="28">
        <v>13.8</v>
      </c>
      <c r="J163" s="71"/>
      <c r="K163" s="106"/>
      <c r="L163" s="28">
        <v>19442.72</v>
      </c>
      <c r="M163" s="28">
        <v>0</v>
      </c>
      <c r="N163" s="93"/>
      <c r="O163" s="86"/>
      <c r="P163" s="86"/>
      <c r="Q163" s="39"/>
    </row>
    <row r="164" spans="1:17" s="8" customFormat="1" ht="17.25" customHeight="1" x14ac:dyDescent="0.25">
      <c r="A164" s="401"/>
      <c r="B164" s="408"/>
      <c r="C164" s="385"/>
      <c r="D164" s="397"/>
      <c r="E164" s="111">
        <v>160</v>
      </c>
      <c r="F164" s="24" t="s">
        <v>33</v>
      </c>
      <c r="G164" s="25" t="s">
        <v>415</v>
      </c>
      <c r="H164" s="26" t="s">
        <v>448</v>
      </c>
      <c r="I164" s="28">
        <v>13.8</v>
      </c>
      <c r="J164" s="71"/>
      <c r="K164" s="106"/>
      <c r="L164" s="28">
        <v>19442.72</v>
      </c>
      <c r="M164" s="28">
        <v>0</v>
      </c>
      <c r="N164" s="93"/>
      <c r="O164" s="86"/>
      <c r="P164" s="86"/>
      <c r="Q164" s="39"/>
    </row>
    <row r="165" spans="1:17" s="8" customFormat="1" ht="17.25" customHeight="1" x14ac:dyDescent="0.25">
      <c r="A165" s="401"/>
      <c r="B165" s="408"/>
      <c r="C165" s="385"/>
      <c r="D165" s="397"/>
      <c r="E165" s="111">
        <v>161</v>
      </c>
      <c r="F165" s="24" t="s">
        <v>33</v>
      </c>
      <c r="G165" s="25" t="s">
        <v>415</v>
      </c>
      <c r="H165" s="26" t="s">
        <v>448</v>
      </c>
      <c r="I165" s="28">
        <v>13.8</v>
      </c>
      <c r="J165" s="71"/>
      <c r="K165" s="106"/>
      <c r="L165" s="28">
        <v>19444.48</v>
      </c>
      <c r="M165" s="28">
        <v>0</v>
      </c>
      <c r="N165" s="93"/>
      <c r="O165" s="86"/>
      <c r="P165" s="86"/>
      <c r="Q165" s="39"/>
    </row>
    <row r="166" spans="1:17" s="8" customFormat="1" ht="17.25" customHeight="1" x14ac:dyDescent="0.25">
      <c r="A166" s="401"/>
      <c r="B166" s="408"/>
      <c r="C166" s="385"/>
      <c r="D166" s="397"/>
      <c r="E166" s="111">
        <v>162</v>
      </c>
      <c r="F166" s="24" t="s">
        <v>33</v>
      </c>
      <c r="G166" s="25" t="s">
        <v>415</v>
      </c>
      <c r="H166" s="26" t="s">
        <v>448</v>
      </c>
      <c r="I166" s="28">
        <v>28.2</v>
      </c>
      <c r="J166" s="71"/>
      <c r="K166" s="106"/>
      <c r="L166" s="28">
        <v>19442.72</v>
      </c>
      <c r="M166" s="28">
        <v>0</v>
      </c>
      <c r="N166" s="93"/>
      <c r="O166" s="86"/>
      <c r="P166" s="86"/>
      <c r="Q166" s="39"/>
    </row>
    <row r="167" spans="1:17" s="8" customFormat="1" ht="17.25" customHeight="1" x14ac:dyDescent="0.25">
      <c r="A167" s="401"/>
      <c r="B167" s="408"/>
      <c r="C167" s="385"/>
      <c r="D167" s="397"/>
      <c r="E167" s="111">
        <v>163</v>
      </c>
      <c r="F167" s="24" t="s">
        <v>33</v>
      </c>
      <c r="G167" s="25" t="s">
        <v>415</v>
      </c>
      <c r="H167" s="26" t="s">
        <v>446</v>
      </c>
      <c r="I167" s="28">
        <v>28.2</v>
      </c>
      <c r="J167" s="71"/>
      <c r="K167" s="106"/>
      <c r="L167" s="28">
        <v>148228</v>
      </c>
      <c r="M167" s="28">
        <v>98956</v>
      </c>
      <c r="N167" s="93"/>
      <c r="O167" s="86" t="s">
        <v>1365</v>
      </c>
      <c r="P167" s="86"/>
      <c r="Q167" s="39"/>
    </row>
    <row r="168" spans="1:17" s="8" customFormat="1" ht="17.25" customHeight="1" x14ac:dyDescent="0.25">
      <c r="A168" s="401"/>
      <c r="B168" s="408"/>
      <c r="C168" s="393"/>
      <c r="D168" s="398"/>
      <c r="E168" s="111">
        <v>164</v>
      </c>
      <c r="F168" s="24" t="s">
        <v>33</v>
      </c>
      <c r="G168" s="25" t="s">
        <v>415</v>
      </c>
      <c r="H168" s="26" t="s">
        <v>446</v>
      </c>
      <c r="I168" s="28">
        <v>40</v>
      </c>
      <c r="J168" s="71"/>
      <c r="K168" s="106"/>
      <c r="L168" s="28">
        <v>141550</v>
      </c>
      <c r="M168" s="28">
        <v>101554.78</v>
      </c>
      <c r="N168" s="93"/>
      <c r="O168" s="86"/>
      <c r="P168" s="86"/>
      <c r="Q168" s="39"/>
    </row>
    <row r="169" spans="1:17" s="8" customFormat="1" ht="12.75" customHeight="1" x14ac:dyDescent="0.25">
      <c r="A169" s="401">
        <f>A161+1</f>
        <v>30</v>
      </c>
      <c r="B169" s="408" t="s">
        <v>629</v>
      </c>
      <c r="C169" s="411" t="s">
        <v>152</v>
      </c>
      <c r="D169" s="409" t="s">
        <v>365</v>
      </c>
      <c r="E169" s="111">
        <v>165</v>
      </c>
      <c r="F169" s="24" t="s">
        <v>120</v>
      </c>
      <c r="G169" s="25" t="s">
        <v>212</v>
      </c>
      <c r="H169" s="26" t="s">
        <v>285</v>
      </c>
      <c r="I169" s="27">
        <v>1607.2</v>
      </c>
      <c r="J169" s="71" t="s">
        <v>1215</v>
      </c>
      <c r="K169" s="106">
        <v>18265554.780000001</v>
      </c>
      <c r="L169" s="28">
        <v>9461527.6799999997</v>
      </c>
      <c r="M169" s="28">
        <v>4360311.4000000004</v>
      </c>
      <c r="N169" s="90"/>
      <c r="O169" s="86"/>
      <c r="P169" s="86"/>
      <c r="Q169" s="39"/>
    </row>
    <row r="170" spans="1:17" s="8" customFormat="1" x14ac:dyDescent="0.25">
      <c r="A170" s="401"/>
      <c r="B170" s="408"/>
      <c r="C170" s="412"/>
      <c r="D170" s="406"/>
      <c r="E170" s="111">
        <v>166</v>
      </c>
      <c r="F170" s="24" t="s">
        <v>120</v>
      </c>
      <c r="G170" s="25" t="s">
        <v>212</v>
      </c>
      <c r="H170" s="26" t="s">
        <v>448</v>
      </c>
      <c r="I170" s="27">
        <v>23.1</v>
      </c>
      <c r="J170" s="71"/>
      <c r="K170" s="106"/>
      <c r="L170" s="28">
        <v>3676.64</v>
      </c>
      <c r="M170" s="28">
        <v>0</v>
      </c>
      <c r="N170" s="90"/>
      <c r="O170" s="86"/>
      <c r="P170" s="86"/>
      <c r="Q170" s="39"/>
    </row>
    <row r="171" spans="1:17" s="8" customFormat="1" x14ac:dyDescent="0.25">
      <c r="A171" s="401"/>
      <c r="B171" s="408"/>
      <c r="C171" s="412"/>
      <c r="D171" s="406"/>
      <c r="E171" s="111">
        <v>167</v>
      </c>
      <c r="F171" s="24" t="s">
        <v>120</v>
      </c>
      <c r="G171" s="25" t="s">
        <v>212</v>
      </c>
      <c r="H171" s="26" t="s">
        <v>448</v>
      </c>
      <c r="I171" s="27">
        <v>26.4</v>
      </c>
      <c r="J171" s="71"/>
      <c r="K171" s="106"/>
      <c r="L171" s="28">
        <v>3676.64</v>
      </c>
      <c r="M171" s="28">
        <v>0</v>
      </c>
      <c r="N171" s="90"/>
      <c r="O171" s="86"/>
      <c r="P171" s="86"/>
      <c r="Q171" s="39"/>
    </row>
    <row r="172" spans="1:17" s="8" customFormat="1" x14ac:dyDescent="0.25">
      <c r="A172" s="401"/>
      <c r="B172" s="408"/>
      <c r="C172" s="412"/>
      <c r="D172" s="406"/>
      <c r="E172" s="111">
        <v>168</v>
      </c>
      <c r="F172" s="24" t="s">
        <v>120</v>
      </c>
      <c r="G172" s="25" t="s">
        <v>212</v>
      </c>
      <c r="H172" s="26" t="s">
        <v>446</v>
      </c>
      <c r="I172" s="27">
        <v>40</v>
      </c>
      <c r="J172" s="71"/>
      <c r="K172" s="106"/>
      <c r="L172" s="28">
        <v>130000</v>
      </c>
      <c r="M172" s="28">
        <v>85944.58</v>
      </c>
      <c r="N172" s="90"/>
      <c r="O172" s="86"/>
      <c r="P172" s="86"/>
      <c r="Q172" s="39"/>
    </row>
    <row r="173" spans="1:17" s="8" customFormat="1" x14ac:dyDescent="0.25">
      <c r="A173" s="401"/>
      <c r="B173" s="408"/>
      <c r="C173" s="412"/>
      <c r="D173" s="406"/>
      <c r="E173" s="111">
        <v>169</v>
      </c>
      <c r="F173" s="24" t="s">
        <v>120</v>
      </c>
      <c r="G173" s="25" t="s">
        <v>212</v>
      </c>
      <c r="H173" s="26" t="s">
        <v>446</v>
      </c>
      <c r="I173" s="27">
        <v>25</v>
      </c>
      <c r="J173" s="71"/>
      <c r="K173" s="106"/>
      <c r="L173" s="28">
        <v>133054</v>
      </c>
      <c r="M173" s="28">
        <v>99119.01</v>
      </c>
      <c r="N173" s="90"/>
      <c r="O173" s="86"/>
      <c r="P173" s="86"/>
      <c r="Q173" s="39"/>
    </row>
    <row r="174" spans="1:17" s="8" customFormat="1" x14ac:dyDescent="0.25">
      <c r="A174" s="401"/>
      <c r="B174" s="408"/>
      <c r="C174" s="412"/>
      <c r="D174" s="406"/>
      <c r="E174" s="111">
        <v>170</v>
      </c>
      <c r="F174" s="24" t="s">
        <v>120</v>
      </c>
      <c r="G174" s="25" t="s">
        <v>212</v>
      </c>
      <c r="H174" s="26" t="s">
        <v>446</v>
      </c>
      <c r="I174" s="27">
        <v>25</v>
      </c>
      <c r="J174" s="71"/>
      <c r="K174" s="106"/>
      <c r="L174" s="28">
        <v>151419</v>
      </c>
      <c r="M174" s="28">
        <v>87486.28</v>
      </c>
      <c r="N174" s="90"/>
      <c r="O174" s="86"/>
      <c r="P174" s="86"/>
      <c r="Q174" s="39"/>
    </row>
    <row r="175" spans="1:17" s="8" customFormat="1" ht="26.4" x14ac:dyDescent="0.25">
      <c r="A175" s="401"/>
      <c r="B175" s="408"/>
      <c r="C175" s="413"/>
      <c r="D175" s="407"/>
      <c r="E175" s="111">
        <v>171</v>
      </c>
      <c r="F175" s="24" t="s">
        <v>120</v>
      </c>
      <c r="G175" s="25" t="s">
        <v>212</v>
      </c>
      <c r="H175" s="26" t="s">
        <v>421</v>
      </c>
      <c r="I175" s="27">
        <v>0</v>
      </c>
      <c r="J175" s="71"/>
      <c r="K175" s="106"/>
      <c r="L175" s="28">
        <v>346111</v>
      </c>
      <c r="M175" s="28">
        <v>176796.36</v>
      </c>
      <c r="N175" s="90"/>
      <c r="O175" s="86"/>
      <c r="P175" s="86"/>
      <c r="Q175" s="39"/>
    </row>
    <row r="176" spans="1:17" s="8" customFormat="1" ht="14.25" customHeight="1" x14ac:dyDescent="0.25">
      <c r="A176" s="401">
        <f>A169+1</f>
        <v>31</v>
      </c>
      <c r="B176" s="408" t="s">
        <v>633</v>
      </c>
      <c r="C176" s="411" t="s">
        <v>152</v>
      </c>
      <c r="D176" s="409" t="s">
        <v>213</v>
      </c>
      <c r="E176" s="111">
        <v>172</v>
      </c>
      <c r="F176" s="24" t="s">
        <v>214</v>
      </c>
      <c r="G176" s="25" t="s">
        <v>96</v>
      </c>
      <c r="H176" s="26" t="s">
        <v>285</v>
      </c>
      <c r="I176" s="28">
        <v>992.9</v>
      </c>
      <c r="J176" s="71" t="s">
        <v>1229</v>
      </c>
      <c r="K176" s="106">
        <v>9902400.2100000009</v>
      </c>
      <c r="L176" s="28">
        <v>823621.92</v>
      </c>
      <c r="M176" s="28">
        <v>282082.52</v>
      </c>
      <c r="N176" s="90"/>
      <c r="O176" s="86"/>
      <c r="P176" s="86"/>
      <c r="Q176" s="39"/>
    </row>
    <row r="177" spans="1:17" s="8" customFormat="1" ht="15.75" customHeight="1" x14ac:dyDescent="0.25">
      <c r="A177" s="401"/>
      <c r="B177" s="408"/>
      <c r="C177" s="412"/>
      <c r="D177" s="406"/>
      <c r="E177" s="111">
        <v>173</v>
      </c>
      <c r="F177" s="24" t="s">
        <v>214</v>
      </c>
      <c r="G177" s="25" t="s">
        <v>96</v>
      </c>
      <c r="H177" s="26" t="s">
        <v>246</v>
      </c>
      <c r="I177" s="28">
        <v>48</v>
      </c>
      <c r="J177" s="71"/>
      <c r="K177" s="106"/>
      <c r="L177" s="28">
        <v>90666.4</v>
      </c>
      <c r="M177" s="28">
        <v>0</v>
      </c>
      <c r="N177" s="90"/>
      <c r="O177" s="86"/>
      <c r="P177" s="86"/>
      <c r="Q177" s="39"/>
    </row>
    <row r="178" spans="1:17" s="8" customFormat="1" x14ac:dyDescent="0.25">
      <c r="A178" s="401"/>
      <c r="B178" s="408"/>
      <c r="C178" s="412"/>
      <c r="D178" s="406"/>
      <c r="E178" s="111">
        <v>174</v>
      </c>
      <c r="F178" s="24" t="s">
        <v>214</v>
      </c>
      <c r="G178" s="25" t="s">
        <v>96</v>
      </c>
      <c r="H178" s="26" t="s">
        <v>446</v>
      </c>
      <c r="I178" s="28">
        <v>0</v>
      </c>
      <c r="J178" s="71"/>
      <c r="K178" s="106"/>
      <c r="L178" s="28">
        <v>190748</v>
      </c>
      <c r="M178" s="28">
        <v>136317.03</v>
      </c>
      <c r="N178" s="90"/>
      <c r="O178" s="86"/>
      <c r="P178" s="86"/>
      <c r="Q178" s="39"/>
    </row>
    <row r="179" spans="1:17" s="8" customFormat="1" x14ac:dyDescent="0.25">
      <c r="A179" s="401"/>
      <c r="B179" s="408"/>
      <c r="C179" s="412"/>
      <c r="D179" s="406"/>
      <c r="E179" s="111">
        <v>175</v>
      </c>
      <c r="F179" s="24" t="s">
        <v>214</v>
      </c>
      <c r="G179" s="25" t="s">
        <v>96</v>
      </c>
      <c r="H179" s="26" t="s">
        <v>446</v>
      </c>
      <c r="I179" s="28">
        <v>0</v>
      </c>
      <c r="J179" s="71"/>
      <c r="K179" s="106"/>
      <c r="L179" s="28">
        <v>133341</v>
      </c>
      <c r="M179" s="28">
        <v>96975.24</v>
      </c>
      <c r="N179" s="90"/>
      <c r="O179" s="86"/>
      <c r="P179" s="86"/>
      <c r="Q179" s="39"/>
    </row>
    <row r="180" spans="1:17" s="8" customFormat="1" x14ac:dyDescent="0.25">
      <c r="A180" s="401"/>
      <c r="B180" s="408"/>
      <c r="C180" s="412"/>
      <c r="D180" s="406"/>
      <c r="E180" s="111">
        <v>176</v>
      </c>
      <c r="F180" s="24" t="s">
        <v>214</v>
      </c>
      <c r="G180" s="25" t="s">
        <v>96</v>
      </c>
      <c r="H180" s="26" t="s">
        <v>446</v>
      </c>
      <c r="I180" s="28">
        <v>0</v>
      </c>
      <c r="J180" s="71"/>
      <c r="K180" s="106"/>
      <c r="L180" s="28">
        <v>172544</v>
      </c>
      <c r="M180" s="28">
        <v>130714.88</v>
      </c>
      <c r="N180" s="90"/>
      <c r="O180" s="86"/>
      <c r="P180" s="86"/>
      <c r="Q180" s="39"/>
    </row>
    <row r="181" spans="1:17" s="8" customFormat="1" x14ac:dyDescent="0.25">
      <c r="A181" s="401"/>
      <c r="B181" s="408"/>
      <c r="C181" s="413"/>
      <c r="D181" s="407"/>
      <c r="E181" s="111">
        <v>177</v>
      </c>
      <c r="F181" s="24" t="s">
        <v>214</v>
      </c>
      <c r="G181" s="25" t="s">
        <v>96</v>
      </c>
      <c r="H181" s="26" t="s">
        <v>417</v>
      </c>
      <c r="I181" s="28">
        <v>0</v>
      </c>
      <c r="J181" s="71"/>
      <c r="K181" s="106"/>
      <c r="L181" s="28">
        <v>248476</v>
      </c>
      <c r="M181" s="28">
        <v>0</v>
      </c>
      <c r="N181" s="90"/>
      <c r="O181" s="86"/>
      <c r="P181" s="86"/>
      <c r="Q181" s="39"/>
    </row>
    <row r="182" spans="1:17" s="88" customFormat="1" ht="26.25" customHeight="1" x14ac:dyDescent="0.25">
      <c r="A182" s="401">
        <f>A176+1</f>
        <v>32</v>
      </c>
      <c r="B182" s="408" t="s">
        <v>752</v>
      </c>
      <c r="C182" s="384" t="s">
        <v>152</v>
      </c>
      <c r="D182" s="396" t="s">
        <v>215</v>
      </c>
      <c r="E182" s="111">
        <v>178</v>
      </c>
      <c r="F182" s="24" t="s">
        <v>278</v>
      </c>
      <c r="G182" s="25" t="s">
        <v>520</v>
      </c>
      <c r="H182" s="26" t="s">
        <v>285</v>
      </c>
      <c r="I182" s="27">
        <v>3031.1</v>
      </c>
      <c r="J182" s="71" t="s">
        <v>1366</v>
      </c>
      <c r="K182" s="44">
        <v>33744902.880000003</v>
      </c>
      <c r="L182" s="28">
        <v>1754666.8</v>
      </c>
      <c r="M182" s="28">
        <v>324928.15000000002</v>
      </c>
      <c r="N182" s="39"/>
      <c r="O182" s="86"/>
      <c r="P182" s="86"/>
      <c r="Q182" s="39"/>
    </row>
    <row r="183" spans="1:17" s="88" customFormat="1" ht="16.8" customHeight="1" x14ac:dyDescent="0.25">
      <c r="A183" s="401"/>
      <c r="B183" s="408"/>
      <c r="C183" s="385"/>
      <c r="D183" s="397"/>
      <c r="E183" s="111">
        <v>179</v>
      </c>
      <c r="F183" s="24" t="s">
        <v>278</v>
      </c>
      <c r="G183" s="25" t="s">
        <v>520</v>
      </c>
      <c r="H183" s="26" t="s">
        <v>246</v>
      </c>
      <c r="I183" s="27">
        <v>69.099999999999994</v>
      </c>
      <c r="J183" s="71"/>
      <c r="K183" s="44"/>
      <c r="L183" s="28">
        <v>89964.160000000003</v>
      </c>
      <c r="M183" s="28">
        <v>28053.75</v>
      </c>
      <c r="N183" s="39"/>
      <c r="O183" s="86"/>
      <c r="P183" s="86"/>
      <c r="Q183" s="39"/>
    </row>
    <row r="184" spans="1:17" s="88" customFormat="1" ht="15" customHeight="1" x14ac:dyDescent="0.25">
      <c r="A184" s="401"/>
      <c r="B184" s="408"/>
      <c r="C184" s="385"/>
      <c r="D184" s="397"/>
      <c r="E184" s="111">
        <v>180</v>
      </c>
      <c r="F184" s="24" t="s">
        <v>278</v>
      </c>
      <c r="G184" s="25" t="s">
        <v>520</v>
      </c>
      <c r="H184" s="26" t="s">
        <v>448</v>
      </c>
      <c r="I184" s="27">
        <v>33.799999999999997</v>
      </c>
      <c r="J184" s="71"/>
      <c r="K184" s="44"/>
      <c r="L184" s="28">
        <v>82650.45</v>
      </c>
      <c r="M184" s="28">
        <v>54892.02</v>
      </c>
      <c r="N184" s="39"/>
      <c r="O184" s="86"/>
      <c r="P184" s="86"/>
      <c r="Q184" s="39"/>
    </row>
    <row r="185" spans="1:17" s="88" customFormat="1" ht="13.2" customHeight="1" x14ac:dyDescent="0.25">
      <c r="A185" s="401"/>
      <c r="B185" s="408"/>
      <c r="C185" s="385"/>
      <c r="D185" s="397"/>
      <c r="E185" s="111">
        <v>181</v>
      </c>
      <c r="F185" s="24" t="s">
        <v>278</v>
      </c>
      <c r="G185" s="25" t="s">
        <v>520</v>
      </c>
      <c r="H185" s="26" t="s">
        <v>504</v>
      </c>
      <c r="I185" s="27">
        <v>0</v>
      </c>
      <c r="J185" s="71"/>
      <c r="K185" s="44"/>
      <c r="L185" s="28">
        <v>43661.440000000002</v>
      </c>
      <c r="M185" s="28">
        <v>28542.69</v>
      </c>
      <c r="N185" s="39"/>
      <c r="O185" s="86"/>
      <c r="P185" s="86" t="s">
        <v>1365</v>
      </c>
      <c r="Q185" s="39"/>
    </row>
    <row r="186" spans="1:17" s="88" customFormat="1" ht="13.8" customHeight="1" x14ac:dyDescent="0.25">
      <c r="A186" s="401"/>
      <c r="B186" s="408"/>
      <c r="C186" s="385"/>
      <c r="D186" s="397"/>
      <c r="E186" s="111">
        <v>182</v>
      </c>
      <c r="F186" s="24" t="s">
        <v>278</v>
      </c>
      <c r="G186" s="25" t="s">
        <v>520</v>
      </c>
      <c r="H186" s="26" t="s">
        <v>504</v>
      </c>
      <c r="I186" s="27">
        <v>0</v>
      </c>
      <c r="J186" s="71"/>
      <c r="K186" s="44"/>
      <c r="L186" s="28">
        <v>43627.62</v>
      </c>
      <c r="M186" s="28">
        <v>28521.37</v>
      </c>
      <c r="N186" s="39"/>
      <c r="O186" s="86"/>
      <c r="P186" s="86"/>
      <c r="Q186" s="39"/>
    </row>
    <row r="187" spans="1:17" s="88" customFormat="1" ht="13.8" customHeight="1" x14ac:dyDescent="0.25">
      <c r="A187" s="401"/>
      <c r="B187" s="408"/>
      <c r="C187" s="385"/>
      <c r="D187" s="397"/>
      <c r="E187" s="111">
        <v>183</v>
      </c>
      <c r="F187" s="24" t="s">
        <v>278</v>
      </c>
      <c r="G187" s="25" t="s">
        <v>520</v>
      </c>
      <c r="H187" s="26" t="s">
        <v>505</v>
      </c>
      <c r="I187" s="27">
        <v>40</v>
      </c>
      <c r="J187" s="71"/>
      <c r="K187" s="44"/>
      <c r="L187" s="28">
        <v>130000</v>
      </c>
      <c r="M187" s="28">
        <v>85222.36</v>
      </c>
      <c r="N187" s="39"/>
      <c r="O187" s="86"/>
      <c r="P187" s="86"/>
      <c r="Q187" s="39"/>
    </row>
    <row r="188" spans="1:17" s="88" customFormat="1" ht="14.4" customHeight="1" x14ac:dyDescent="0.25">
      <c r="A188" s="401"/>
      <c r="B188" s="408"/>
      <c r="C188" s="385"/>
      <c r="D188" s="397"/>
      <c r="E188" s="111">
        <v>184</v>
      </c>
      <c r="F188" s="24" t="s">
        <v>278</v>
      </c>
      <c r="G188" s="25" t="s">
        <v>520</v>
      </c>
      <c r="H188" s="26" t="s">
        <v>505</v>
      </c>
      <c r="I188" s="27">
        <v>30</v>
      </c>
      <c r="J188" s="71"/>
      <c r="K188" s="44"/>
      <c r="L188" s="28">
        <v>98425</v>
      </c>
      <c r="M188" s="28">
        <v>67853.350000000006</v>
      </c>
      <c r="N188" s="39"/>
      <c r="O188" s="86"/>
      <c r="P188" s="86"/>
      <c r="Q188" s="39"/>
    </row>
    <row r="189" spans="1:17" s="88" customFormat="1" ht="16.2" customHeight="1" x14ac:dyDescent="0.25">
      <c r="A189" s="401"/>
      <c r="B189" s="408"/>
      <c r="C189" s="385"/>
      <c r="D189" s="397"/>
      <c r="E189" s="111">
        <v>185</v>
      </c>
      <c r="F189" s="24" t="s">
        <v>278</v>
      </c>
      <c r="G189" s="25" t="s">
        <v>520</v>
      </c>
      <c r="H189" s="26" t="s">
        <v>505</v>
      </c>
      <c r="I189" s="27">
        <v>15</v>
      </c>
      <c r="J189" s="71"/>
      <c r="K189" s="44"/>
      <c r="L189" s="28">
        <v>89930</v>
      </c>
      <c r="M189" s="28">
        <v>62450.9</v>
      </c>
      <c r="N189" s="39"/>
      <c r="O189" s="86"/>
      <c r="P189" s="86"/>
      <c r="Q189" s="39"/>
    </row>
    <row r="190" spans="1:17" s="88" customFormat="1" ht="15" customHeight="1" x14ac:dyDescent="0.25">
      <c r="A190" s="401"/>
      <c r="B190" s="408"/>
      <c r="C190" s="385"/>
      <c r="D190" s="397"/>
      <c r="E190" s="111">
        <v>186</v>
      </c>
      <c r="F190" s="24" t="s">
        <v>278</v>
      </c>
      <c r="G190" s="25" t="s">
        <v>520</v>
      </c>
      <c r="H190" s="24" t="s">
        <v>465</v>
      </c>
      <c r="I190" s="27">
        <v>40</v>
      </c>
      <c r="J190" s="71"/>
      <c r="K190" s="44"/>
      <c r="L190" s="28">
        <v>124332</v>
      </c>
      <c r="M190" s="28">
        <v>88853.39</v>
      </c>
      <c r="N190" s="39"/>
      <c r="O190" s="86"/>
      <c r="P190" s="86" t="s">
        <v>1365</v>
      </c>
      <c r="Q190" s="39"/>
    </row>
    <row r="191" spans="1:17" s="88" customFormat="1" ht="18" customHeight="1" x14ac:dyDescent="0.25">
      <c r="A191" s="401"/>
      <c r="B191" s="408"/>
      <c r="C191" s="393"/>
      <c r="D191" s="398"/>
      <c r="E191" s="111">
        <v>187</v>
      </c>
      <c r="F191" s="24" t="s">
        <v>278</v>
      </c>
      <c r="G191" s="25" t="s">
        <v>520</v>
      </c>
      <c r="H191" s="26" t="s">
        <v>505</v>
      </c>
      <c r="I191" s="27">
        <v>30</v>
      </c>
      <c r="J191" s="71"/>
      <c r="K191" s="44"/>
      <c r="L191" s="28">
        <v>98757.7</v>
      </c>
      <c r="M191" s="28">
        <v>68082.73</v>
      </c>
      <c r="N191" s="39"/>
      <c r="O191" s="86"/>
      <c r="P191" s="86" t="s">
        <v>1365</v>
      </c>
      <c r="Q191" s="39"/>
    </row>
    <row r="192" spans="1:17" s="88" customFormat="1" ht="20.25" customHeight="1" x14ac:dyDescent="0.25">
      <c r="A192" s="401">
        <f>A182+1</f>
        <v>33</v>
      </c>
      <c r="B192" s="408" t="s">
        <v>1114</v>
      </c>
      <c r="C192" s="384" t="s">
        <v>152</v>
      </c>
      <c r="D192" s="396" t="s">
        <v>216</v>
      </c>
      <c r="E192" s="111">
        <v>188</v>
      </c>
      <c r="F192" s="24" t="s">
        <v>319</v>
      </c>
      <c r="G192" s="25" t="s">
        <v>217</v>
      </c>
      <c r="H192" s="26" t="s">
        <v>285</v>
      </c>
      <c r="I192" s="27">
        <v>984.5</v>
      </c>
      <c r="J192" s="71" t="s">
        <v>1214</v>
      </c>
      <c r="K192" s="44">
        <v>9476117.6999999993</v>
      </c>
      <c r="L192" s="28">
        <v>857253.76</v>
      </c>
      <c r="M192" s="28">
        <v>0</v>
      </c>
      <c r="N192" s="39"/>
      <c r="O192" s="86"/>
      <c r="P192" s="86"/>
      <c r="Q192" s="39"/>
    </row>
    <row r="193" spans="1:17" s="88" customFormat="1" ht="20.25" customHeight="1" x14ac:dyDescent="0.25">
      <c r="A193" s="401"/>
      <c r="B193" s="408"/>
      <c r="C193" s="385"/>
      <c r="D193" s="397"/>
      <c r="E193" s="111">
        <v>189</v>
      </c>
      <c r="F193" s="24" t="s">
        <v>319</v>
      </c>
      <c r="G193" s="25" t="s">
        <v>217</v>
      </c>
      <c r="H193" s="26" t="s">
        <v>423</v>
      </c>
      <c r="I193" s="27">
        <v>47.5</v>
      </c>
      <c r="J193" s="71"/>
      <c r="K193" s="44"/>
      <c r="L193" s="28">
        <v>30626</v>
      </c>
      <c r="M193" s="28">
        <v>15561.86</v>
      </c>
      <c r="N193" s="39"/>
      <c r="O193" s="86"/>
      <c r="P193" s="86"/>
      <c r="Q193" s="39"/>
    </row>
    <row r="194" spans="1:17" s="88" customFormat="1" ht="20.25" customHeight="1" x14ac:dyDescent="0.25">
      <c r="A194" s="401"/>
      <c r="B194" s="408"/>
      <c r="C194" s="385"/>
      <c r="D194" s="397"/>
      <c r="E194" s="111">
        <v>190</v>
      </c>
      <c r="F194" s="24" t="s">
        <v>319</v>
      </c>
      <c r="G194" s="25" t="s">
        <v>217</v>
      </c>
      <c r="H194" s="26" t="s">
        <v>446</v>
      </c>
      <c r="I194" s="27">
        <v>40</v>
      </c>
      <c r="J194" s="71"/>
      <c r="K194" s="44"/>
      <c r="L194" s="28">
        <v>133000</v>
      </c>
      <c r="M194" s="28">
        <v>87189.440000000002</v>
      </c>
      <c r="N194" s="39"/>
      <c r="O194" s="86" t="s">
        <v>1365</v>
      </c>
      <c r="P194" s="86"/>
      <c r="Q194" s="39"/>
    </row>
    <row r="195" spans="1:17" s="88" customFormat="1" ht="20.25" customHeight="1" x14ac:dyDescent="0.25">
      <c r="A195" s="401"/>
      <c r="B195" s="408"/>
      <c r="C195" s="393"/>
      <c r="D195" s="398"/>
      <c r="E195" s="111">
        <v>191</v>
      </c>
      <c r="F195" s="24" t="s">
        <v>319</v>
      </c>
      <c r="G195" s="25" t="s">
        <v>217</v>
      </c>
      <c r="H195" s="26" t="s">
        <v>446</v>
      </c>
      <c r="I195" s="27">
        <v>40</v>
      </c>
      <c r="J195" s="71"/>
      <c r="K195" s="44"/>
      <c r="L195" s="28">
        <v>133000</v>
      </c>
      <c r="M195" s="28">
        <v>87189.440000000002</v>
      </c>
      <c r="N195" s="39"/>
      <c r="O195" s="86"/>
      <c r="P195" s="86"/>
      <c r="Q195" s="39"/>
    </row>
    <row r="196" spans="1:17" s="88" customFormat="1" ht="12.75" customHeight="1" x14ac:dyDescent="0.25">
      <c r="A196" s="401">
        <f>A192+1</f>
        <v>34</v>
      </c>
      <c r="B196" s="408" t="s">
        <v>693</v>
      </c>
      <c r="C196" s="411" t="s">
        <v>152</v>
      </c>
      <c r="D196" s="409" t="s">
        <v>218</v>
      </c>
      <c r="E196" s="111">
        <v>192</v>
      </c>
      <c r="F196" s="24" t="s">
        <v>219</v>
      </c>
      <c r="G196" s="25" t="s">
        <v>72</v>
      </c>
      <c r="H196" s="26" t="s">
        <v>285</v>
      </c>
      <c r="I196" s="28">
        <v>1196.0999999999999</v>
      </c>
      <c r="J196" s="71" t="s">
        <v>1369</v>
      </c>
      <c r="K196" s="44"/>
      <c r="L196" s="28">
        <v>32930049.890000001</v>
      </c>
      <c r="M196" s="28">
        <v>25738685.879999999</v>
      </c>
      <c r="N196" s="39"/>
      <c r="O196" s="86"/>
      <c r="P196" s="86"/>
      <c r="Q196" s="39"/>
    </row>
    <row r="197" spans="1:17" s="88" customFormat="1" x14ac:dyDescent="0.25">
      <c r="A197" s="401"/>
      <c r="B197" s="408"/>
      <c r="C197" s="412"/>
      <c r="D197" s="406"/>
      <c r="E197" s="111">
        <v>193</v>
      </c>
      <c r="F197" s="24" t="s">
        <v>219</v>
      </c>
      <c r="G197" s="25" t="s">
        <v>72</v>
      </c>
      <c r="H197" s="26" t="s">
        <v>346</v>
      </c>
      <c r="I197" s="28">
        <v>54</v>
      </c>
      <c r="J197" s="71"/>
      <c r="K197" s="44"/>
      <c r="L197" s="28">
        <v>79935.679999999993</v>
      </c>
      <c r="M197" s="28">
        <v>0</v>
      </c>
      <c r="N197" s="39"/>
      <c r="O197" s="86"/>
      <c r="P197" s="86"/>
      <c r="Q197" s="39"/>
    </row>
    <row r="198" spans="1:17" s="88" customFormat="1" x14ac:dyDescent="0.25">
      <c r="A198" s="401"/>
      <c r="B198" s="408"/>
      <c r="C198" s="412"/>
      <c r="D198" s="406"/>
      <c r="E198" s="111">
        <v>194</v>
      </c>
      <c r="F198" s="24" t="s">
        <v>219</v>
      </c>
      <c r="G198" s="25" t="s">
        <v>72</v>
      </c>
      <c r="H198" s="26" t="s">
        <v>423</v>
      </c>
      <c r="I198" s="28">
        <v>0</v>
      </c>
      <c r="J198" s="71"/>
      <c r="K198" s="44"/>
      <c r="L198" s="28">
        <v>244288</v>
      </c>
      <c r="M198" s="28">
        <v>125444.8</v>
      </c>
      <c r="N198" s="39"/>
      <c r="O198" s="86"/>
      <c r="P198" s="86"/>
      <c r="Q198" s="39"/>
    </row>
    <row r="199" spans="1:17" s="88" customFormat="1" x14ac:dyDescent="0.25">
      <c r="A199" s="401"/>
      <c r="B199" s="408"/>
      <c r="C199" s="412"/>
      <c r="D199" s="406"/>
      <c r="E199" s="111">
        <v>195</v>
      </c>
      <c r="F199" s="24" t="s">
        <v>219</v>
      </c>
      <c r="G199" s="25" t="s">
        <v>72</v>
      </c>
      <c r="H199" s="26" t="s">
        <v>446</v>
      </c>
      <c r="I199" s="28">
        <v>0</v>
      </c>
      <c r="J199" s="71"/>
      <c r="K199" s="44"/>
      <c r="L199" s="28">
        <v>189298</v>
      </c>
      <c r="M199" s="28">
        <v>134802.57999999999</v>
      </c>
      <c r="N199" s="39"/>
      <c r="O199" s="86"/>
      <c r="P199" s="86"/>
      <c r="Q199" s="39"/>
    </row>
    <row r="200" spans="1:17" s="88" customFormat="1" ht="26.4" x14ac:dyDescent="0.25">
      <c r="A200" s="401"/>
      <c r="B200" s="408"/>
      <c r="C200" s="412"/>
      <c r="D200" s="406"/>
      <c r="E200" s="111">
        <v>196</v>
      </c>
      <c r="F200" s="24" t="s">
        <v>219</v>
      </c>
      <c r="G200" s="25" t="s">
        <v>72</v>
      </c>
      <c r="H200" s="26" t="s">
        <v>694</v>
      </c>
      <c r="I200" s="28">
        <v>0</v>
      </c>
      <c r="J200" s="71"/>
      <c r="K200" s="44"/>
      <c r="L200" s="28">
        <v>23595.51</v>
      </c>
      <c r="M200" s="28">
        <v>0</v>
      </c>
      <c r="N200" s="39"/>
      <c r="O200" s="86"/>
      <c r="P200" s="86"/>
      <c r="Q200" s="39"/>
    </row>
    <row r="201" spans="1:17" s="88" customFormat="1" x14ac:dyDescent="0.25">
      <c r="A201" s="401"/>
      <c r="B201" s="408"/>
      <c r="C201" s="412"/>
      <c r="D201" s="406"/>
      <c r="E201" s="111">
        <v>197</v>
      </c>
      <c r="F201" s="24" t="s">
        <v>219</v>
      </c>
      <c r="G201" s="25" t="s">
        <v>72</v>
      </c>
      <c r="H201" s="26" t="s">
        <v>695</v>
      </c>
      <c r="I201" s="28">
        <v>0</v>
      </c>
      <c r="J201" s="71"/>
      <c r="K201" s="44"/>
      <c r="L201" s="28">
        <v>59782.44</v>
      </c>
      <c r="M201" s="28">
        <v>27898.92</v>
      </c>
      <c r="N201" s="39"/>
      <c r="O201" s="86"/>
      <c r="P201" s="86"/>
      <c r="Q201" s="39"/>
    </row>
    <row r="202" spans="1:17" s="88" customFormat="1" x14ac:dyDescent="0.25">
      <c r="A202" s="401"/>
      <c r="B202" s="408"/>
      <c r="C202" s="412"/>
      <c r="D202" s="406"/>
      <c r="E202" s="111">
        <v>198</v>
      </c>
      <c r="F202" s="24" t="s">
        <v>219</v>
      </c>
      <c r="G202" s="25" t="s">
        <v>72</v>
      </c>
      <c r="H202" s="26" t="s">
        <v>696</v>
      </c>
      <c r="I202" s="28">
        <v>0</v>
      </c>
      <c r="J202" s="71"/>
      <c r="K202" s="44"/>
      <c r="L202" s="28">
        <v>56227.02</v>
      </c>
      <c r="M202" s="28">
        <v>26239.5</v>
      </c>
      <c r="N202" s="39"/>
      <c r="O202" s="86"/>
      <c r="P202" s="86"/>
      <c r="Q202" s="39"/>
    </row>
    <row r="203" spans="1:17" s="88" customFormat="1" ht="39.6" x14ac:dyDescent="0.25">
      <c r="A203" s="401"/>
      <c r="B203" s="408"/>
      <c r="C203" s="412"/>
      <c r="D203" s="406"/>
      <c r="E203" s="111">
        <v>199</v>
      </c>
      <c r="F203" s="24" t="s">
        <v>219</v>
      </c>
      <c r="G203" s="25" t="s">
        <v>72</v>
      </c>
      <c r="H203" s="26" t="s">
        <v>1457</v>
      </c>
      <c r="I203" s="28">
        <v>0</v>
      </c>
      <c r="J203" s="71"/>
      <c r="K203" s="44"/>
      <c r="L203" s="28">
        <v>1146901</v>
      </c>
      <c r="M203" s="28">
        <v>776070</v>
      </c>
      <c r="N203" s="39"/>
      <c r="O203" s="86"/>
      <c r="P203" s="86"/>
      <c r="Q203" s="39"/>
    </row>
    <row r="204" spans="1:17" s="88" customFormat="1" x14ac:dyDescent="0.25">
      <c r="A204" s="401"/>
      <c r="B204" s="408"/>
      <c r="C204" s="413"/>
      <c r="D204" s="407"/>
      <c r="E204" s="111">
        <v>200</v>
      </c>
      <c r="F204" s="24" t="s">
        <v>219</v>
      </c>
      <c r="G204" s="25" t="s">
        <v>72</v>
      </c>
      <c r="H204" s="26" t="s">
        <v>446</v>
      </c>
      <c r="I204" s="28">
        <v>0</v>
      </c>
      <c r="J204" s="71"/>
      <c r="K204" s="44"/>
      <c r="L204" s="28">
        <v>146000</v>
      </c>
      <c r="M204" s="28">
        <v>91249.4</v>
      </c>
      <c r="N204" s="39"/>
      <c r="O204" s="86"/>
      <c r="P204" s="86"/>
      <c r="Q204" s="39"/>
    </row>
    <row r="205" spans="1:17" s="8" customFormat="1" ht="21" customHeight="1" x14ac:dyDescent="0.25">
      <c r="A205" s="401">
        <f>A196+1</f>
        <v>35</v>
      </c>
      <c r="B205" s="408" t="s">
        <v>736</v>
      </c>
      <c r="C205" s="384" t="s">
        <v>152</v>
      </c>
      <c r="D205" s="396" t="s">
        <v>220</v>
      </c>
      <c r="E205" s="111">
        <v>201</v>
      </c>
      <c r="F205" s="24" t="s">
        <v>313</v>
      </c>
      <c r="G205" s="25" t="s">
        <v>119</v>
      </c>
      <c r="H205" s="26" t="s">
        <v>285</v>
      </c>
      <c r="I205" s="28">
        <v>1353.4</v>
      </c>
      <c r="J205" s="71" t="s">
        <v>1226</v>
      </c>
      <c r="K205" s="106">
        <v>13968603.810000001</v>
      </c>
      <c r="L205" s="28">
        <v>5797619.5199999996</v>
      </c>
      <c r="M205" s="28">
        <v>320785.93</v>
      </c>
      <c r="N205" s="90"/>
      <c r="O205" s="86"/>
      <c r="P205" s="86"/>
      <c r="Q205" s="39"/>
    </row>
    <row r="206" spans="1:17" s="8" customFormat="1" ht="19.5" customHeight="1" x14ac:dyDescent="0.25">
      <c r="A206" s="401"/>
      <c r="B206" s="408"/>
      <c r="C206" s="385"/>
      <c r="D206" s="397"/>
      <c r="E206" s="111">
        <v>202</v>
      </c>
      <c r="F206" s="24" t="s">
        <v>313</v>
      </c>
      <c r="G206" s="25" t="s">
        <v>119</v>
      </c>
      <c r="H206" s="26" t="s">
        <v>246</v>
      </c>
      <c r="I206" s="28">
        <v>48.5</v>
      </c>
      <c r="J206" s="71"/>
      <c r="K206" s="106"/>
      <c r="L206" s="28">
        <v>52132.959999999999</v>
      </c>
      <c r="M206" s="28">
        <v>0</v>
      </c>
      <c r="N206" s="90"/>
      <c r="O206" s="86"/>
      <c r="P206" s="86"/>
      <c r="Q206" s="39"/>
    </row>
    <row r="207" spans="1:17" s="8" customFormat="1" ht="19.5" customHeight="1" x14ac:dyDescent="0.25">
      <c r="A207" s="401"/>
      <c r="B207" s="408"/>
      <c r="C207" s="385"/>
      <c r="D207" s="397"/>
      <c r="E207" s="111">
        <v>203</v>
      </c>
      <c r="F207" s="24" t="s">
        <v>313</v>
      </c>
      <c r="G207" s="25" t="s">
        <v>119</v>
      </c>
      <c r="H207" s="26" t="s">
        <v>465</v>
      </c>
      <c r="I207" s="28">
        <v>40</v>
      </c>
      <c r="J207" s="71"/>
      <c r="K207" s="106"/>
      <c r="L207" s="28">
        <v>126700</v>
      </c>
      <c r="M207" s="28">
        <v>83411.38</v>
      </c>
      <c r="N207" s="90"/>
      <c r="O207" s="86"/>
      <c r="P207" s="86"/>
      <c r="Q207" s="39"/>
    </row>
    <row r="208" spans="1:17" s="8" customFormat="1" ht="19.5" customHeight="1" x14ac:dyDescent="0.25">
      <c r="A208" s="401"/>
      <c r="B208" s="408"/>
      <c r="C208" s="385"/>
      <c r="D208" s="397"/>
      <c r="E208" s="111">
        <v>204</v>
      </c>
      <c r="F208" s="24" t="s">
        <v>313</v>
      </c>
      <c r="G208" s="25" t="s">
        <v>119</v>
      </c>
      <c r="H208" s="26" t="s">
        <v>446</v>
      </c>
      <c r="I208" s="28">
        <v>40</v>
      </c>
      <c r="J208" s="71"/>
      <c r="K208" s="106"/>
      <c r="L208" s="28">
        <v>194742.5</v>
      </c>
      <c r="M208" s="28">
        <v>139172.49</v>
      </c>
      <c r="N208" s="90"/>
      <c r="O208" s="86"/>
      <c r="P208" s="86"/>
      <c r="Q208" s="39"/>
    </row>
    <row r="209" spans="1:17" s="8" customFormat="1" ht="19.5" customHeight="1" x14ac:dyDescent="0.25">
      <c r="A209" s="401"/>
      <c r="B209" s="408"/>
      <c r="C209" s="385"/>
      <c r="D209" s="397"/>
      <c r="E209" s="111">
        <v>205</v>
      </c>
      <c r="F209" s="24" t="s">
        <v>313</v>
      </c>
      <c r="G209" s="25" t="s">
        <v>119</v>
      </c>
      <c r="H209" s="26" t="s">
        <v>446</v>
      </c>
      <c r="I209" s="28">
        <v>40</v>
      </c>
      <c r="J209" s="71"/>
      <c r="K209" s="106"/>
      <c r="L209" s="28">
        <v>194742.5</v>
      </c>
      <c r="M209" s="28">
        <v>139172.49</v>
      </c>
      <c r="N209" s="90"/>
      <c r="O209" s="86"/>
      <c r="P209" s="86"/>
      <c r="Q209" s="39"/>
    </row>
    <row r="210" spans="1:17" s="8" customFormat="1" ht="19.5" customHeight="1" x14ac:dyDescent="0.25">
      <c r="A210" s="401"/>
      <c r="B210" s="408"/>
      <c r="C210" s="385"/>
      <c r="D210" s="397"/>
      <c r="E210" s="111">
        <v>206</v>
      </c>
      <c r="F210" s="24" t="s">
        <v>313</v>
      </c>
      <c r="G210" s="25" t="s">
        <v>119</v>
      </c>
      <c r="H210" s="26" t="s">
        <v>466</v>
      </c>
      <c r="I210" s="28">
        <v>0</v>
      </c>
      <c r="J210" s="71"/>
      <c r="K210" s="106"/>
      <c r="L210" s="28">
        <v>530000</v>
      </c>
      <c r="M210" s="28">
        <v>310932.92</v>
      </c>
      <c r="N210" s="90"/>
      <c r="O210" s="86"/>
      <c r="P210" s="86"/>
      <c r="Q210" s="39"/>
    </row>
    <row r="211" spans="1:17" s="8" customFormat="1" ht="19.5" customHeight="1" x14ac:dyDescent="0.25">
      <c r="A211" s="401"/>
      <c r="B211" s="408"/>
      <c r="C211" s="385"/>
      <c r="D211" s="397"/>
      <c r="E211" s="111">
        <v>207</v>
      </c>
      <c r="F211" s="24" t="s">
        <v>313</v>
      </c>
      <c r="G211" s="25" t="s">
        <v>119</v>
      </c>
      <c r="H211" s="26" t="s">
        <v>446</v>
      </c>
      <c r="I211" s="28">
        <v>25</v>
      </c>
      <c r="J211" s="71"/>
      <c r="K211" s="106"/>
      <c r="L211" s="28">
        <v>132748</v>
      </c>
      <c r="M211" s="28">
        <v>98890.78</v>
      </c>
      <c r="N211" s="90"/>
      <c r="O211" s="86"/>
      <c r="P211" s="86"/>
      <c r="Q211" s="39"/>
    </row>
    <row r="212" spans="1:17" s="8" customFormat="1" ht="19.5" customHeight="1" x14ac:dyDescent="0.25">
      <c r="A212" s="401"/>
      <c r="B212" s="408"/>
      <c r="C212" s="393"/>
      <c r="D212" s="398"/>
      <c r="E212" s="111">
        <v>208</v>
      </c>
      <c r="F212" s="24" t="s">
        <v>313</v>
      </c>
      <c r="G212" s="25" t="s">
        <v>119</v>
      </c>
      <c r="H212" s="26" t="s">
        <v>446</v>
      </c>
      <c r="I212" s="28">
        <v>0</v>
      </c>
      <c r="J212" s="71"/>
      <c r="K212" s="106"/>
      <c r="L212" s="28">
        <v>132748</v>
      </c>
      <c r="M212" s="28">
        <v>98890.78</v>
      </c>
      <c r="N212" s="90"/>
      <c r="O212" s="86" t="s">
        <v>1365</v>
      </c>
      <c r="P212" s="86"/>
      <c r="Q212" s="39"/>
    </row>
    <row r="213" spans="1:17" s="8" customFormat="1" ht="12.75" customHeight="1" x14ac:dyDescent="0.25">
      <c r="A213" s="401">
        <f>A205+1</f>
        <v>36</v>
      </c>
      <c r="B213" s="408" t="s">
        <v>1039</v>
      </c>
      <c r="C213" s="384" t="s">
        <v>152</v>
      </c>
      <c r="D213" s="396" t="s">
        <v>116</v>
      </c>
      <c r="E213" s="111">
        <v>209</v>
      </c>
      <c r="F213" s="24" t="s">
        <v>247</v>
      </c>
      <c r="G213" s="25" t="s">
        <v>1372</v>
      </c>
      <c r="H213" s="26" t="s">
        <v>285</v>
      </c>
      <c r="I213" s="27">
        <v>942.6</v>
      </c>
      <c r="J213" s="71" t="s">
        <v>1204</v>
      </c>
      <c r="K213" s="106">
        <v>9837991.6099999994</v>
      </c>
      <c r="L213" s="28">
        <v>3556720.6</v>
      </c>
      <c r="M213" s="28">
        <v>523036.42</v>
      </c>
      <c r="N213" s="90"/>
      <c r="O213" s="86"/>
      <c r="P213" s="86"/>
      <c r="Q213" s="39"/>
    </row>
    <row r="214" spans="1:17" s="8" customFormat="1" x14ac:dyDescent="0.25">
      <c r="A214" s="401"/>
      <c r="B214" s="408"/>
      <c r="C214" s="385"/>
      <c r="D214" s="397"/>
      <c r="E214" s="111">
        <v>210</v>
      </c>
      <c r="F214" s="24" t="s">
        <v>247</v>
      </c>
      <c r="G214" s="25" t="s">
        <v>1372</v>
      </c>
      <c r="H214" s="26" t="s">
        <v>246</v>
      </c>
      <c r="I214" s="27">
        <v>41.7</v>
      </c>
      <c r="J214" s="71"/>
      <c r="K214" s="106"/>
      <c r="L214" s="28">
        <v>403120.96</v>
      </c>
      <c r="M214" s="28">
        <v>89160.74</v>
      </c>
      <c r="N214" s="90"/>
      <c r="O214" s="86"/>
      <c r="P214" s="86"/>
      <c r="Q214" s="39"/>
    </row>
    <row r="215" spans="1:17" s="8" customFormat="1" ht="39.6" x14ac:dyDescent="0.25">
      <c r="A215" s="401"/>
      <c r="B215" s="408"/>
      <c r="C215" s="385"/>
      <c r="D215" s="397"/>
      <c r="E215" s="111">
        <v>211</v>
      </c>
      <c r="F215" s="24" t="s">
        <v>247</v>
      </c>
      <c r="G215" s="25" t="s">
        <v>1372</v>
      </c>
      <c r="H215" s="26" t="s">
        <v>1205</v>
      </c>
      <c r="I215" s="27">
        <v>0</v>
      </c>
      <c r="J215" s="71"/>
      <c r="K215" s="106"/>
      <c r="L215" s="28">
        <v>359196.02</v>
      </c>
      <c r="M215" s="28">
        <v>0</v>
      </c>
      <c r="N215" s="90"/>
      <c r="O215" s="86"/>
      <c r="P215" s="86"/>
      <c r="Q215" s="39"/>
    </row>
    <row r="216" spans="1:17" s="8" customFormat="1" ht="19.2" customHeight="1" x14ac:dyDescent="0.25">
      <c r="A216" s="401"/>
      <c r="B216" s="408"/>
      <c r="C216" s="385"/>
      <c r="D216" s="397"/>
      <c r="E216" s="111">
        <v>212</v>
      </c>
      <c r="F216" s="24" t="s">
        <v>247</v>
      </c>
      <c r="G216" s="25" t="s">
        <v>1372</v>
      </c>
      <c r="H216" s="26" t="s">
        <v>446</v>
      </c>
      <c r="I216" s="27">
        <v>40</v>
      </c>
      <c r="J216" s="71"/>
      <c r="K216" s="106"/>
      <c r="L216" s="28">
        <v>128200</v>
      </c>
      <c r="M216" s="28">
        <v>84042.36</v>
      </c>
      <c r="N216" s="90"/>
      <c r="O216" s="86"/>
      <c r="P216" s="86"/>
      <c r="Q216" s="39"/>
    </row>
    <row r="217" spans="1:17" s="8" customFormat="1" x14ac:dyDescent="0.25">
      <c r="A217" s="401"/>
      <c r="B217" s="408"/>
      <c r="C217" s="393"/>
      <c r="D217" s="398"/>
      <c r="E217" s="111">
        <v>213</v>
      </c>
      <c r="F217" s="24" t="s">
        <v>247</v>
      </c>
      <c r="G217" s="25" t="s">
        <v>1372</v>
      </c>
      <c r="H217" s="26" t="s">
        <v>446</v>
      </c>
      <c r="I217" s="27">
        <v>40</v>
      </c>
      <c r="J217" s="71"/>
      <c r="K217" s="106"/>
      <c r="L217" s="28">
        <v>128200</v>
      </c>
      <c r="M217" s="28">
        <v>84042.36</v>
      </c>
      <c r="N217" s="90"/>
      <c r="O217" s="86"/>
      <c r="P217" s="86"/>
      <c r="Q217" s="39"/>
    </row>
    <row r="218" spans="1:17" s="8" customFormat="1" ht="12.75" customHeight="1" x14ac:dyDescent="0.25">
      <c r="A218" s="401">
        <f>A213+1</f>
        <v>37</v>
      </c>
      <c r="B218" s="408" t="s">
        <v>699</v>
      </c>
      <c r="C218" s="384" t="s">
        <v>152</v>
      </c>
      <c r="D218" s="396" t="s">
        <v>117</v>
      </c>
      <c r="E218" s="111">
        <v>214</v>
      </c>
      <c r="F218" s="24" t="s">
        <v>118</v>
      </c>
      <c r="G218" s="25" t="s">
        <v>96</v>
      </c>
      <c r="H218" s="26" t="s">
        <v>285</v>
      </c>
      <c r="I218" s="27">
        <v>1621.1</v>
      </c>
      <c r="J218" s="71" t="s">
        <v>1616</v>
      </c>
      <c r="K218" s="106">
        <v>18235526.949999999</v>
      </c>
      <c r="L218" s="28">
        <v>8565332.1600000001</v>
      </c>
      <c r="M218" s="28">
        <v>4188224.71</v>
      </c>
      <c r="N218" s="90"/>
      <c r="O218" s="86"/>
      <c r="P218" s="86"/>
      <c r="Q218" s="39"/>
    </row>
    <row r="219" spans="1:17" s="8" customFormat="1" x14ac:dyDescent="0.25">
      <c r="A219" s="401"/>
      <c r="B219" s="408"/>
      <c r="C219" s="385"/>
      <c r="D219" s="397"/>
      <c r="E219" s="111">
        <v>215</v>
      </c>
      <c r="F219" s="24" t="s">
        <v>118</v>
      </c>
      <c r="G219" s="25" t="s">
        <v>96</v>
      </c>
      <c r="H219" s="26" t="s">
        <v>246</v>
      </c>
      <c r="I219" s="27">
        <v>36</v>
      </c>
      <c r="J219" s="71"/>
      <c r="K219" s="106"/>
      <c r="L219" s="28">
        <v>20572.64</v>
      </c>
      <c r="M219" s="28">
        <v>2254.66</v>
      </c>
      <c r="N219" s="90"/>
      <c r="O219" s="86"/>
      <c r="P219" s="86"/>
      <c r="Q219" s="39"/>
    </row>
    <row r="220" spans="1:17" s="8" customFormat="1" x14ac:dyDescent="0.25">
      <c r="A220" s="401"/>
      <c r="B220" s="408"/>
      <c r="C220" s="385"/>
      <c r="D220" s="397"/>
      <c r="E220" s="111">
        <v>216</v>
      </c>
      <c r="F220" s="24" t="s">
        <v>118</v>
      </c>
      <c r="G220" s="25" t="s">
        <v>96</v>
      </c>
      <c r="H220" s="26" t="s">
        <v>446</v>
      </c>
      <c r="I220" s="27">
        <v>23.3</v>
      </c>
      <c r="J220" s="71"/>
      <c r="K220" s="106"/>
      <c r="L220" s="28">
        <v>11374.88</v>
      </c>
      <c r="M220" s="28">
        <v>0</v>
      </c>
      <c r="N220" s="90"/>
      <c r="O220" s="86"/>
      <c r="P220" s="86"/>
      <c r="Q220" s="39"/>
    </row>
    <row r="221" spans="1:17" s="8" customFormat="1" x14ac:dyDescent="0.25">
      <c r="A221" s="401"/>
      <c r="B221" s="408"/>
      <c r="C221" s="385"/>
      <c r="D221" s="397"/>
      <c r="E221" s="111">
        <v>217</v>
      </c>
      <c r="F221" s="24" t="s">
        <v>118</v>
      </c>
      <c r="G221" s="25" t="s">
        <v>96</v>
      </c>
      <c r="H221" s="26" t="s">
        <v>446</v>
      </c>
      <c r="I221" s="27">
        <v>23.3</v>
      </c>
      <c r="J221" s="71"/>
      <c r="K221" s="106"/>
      <c r="L221" s="28">
        <v>11374.88</v>
      </c>
      <c r="M221" s="28">
        <v>0</v>
      </c>
      <c r="N221" s="90"/>
      <c r="O221" s="86"/>
      <c r="P221" s="86"/>
      <c r="Q221" s="39"/>
    </row>
    <row r="222" spans="1:17" s="8" customFormat="1" x14ac:dyDescent="0.25">
      <c r="A222" s="401"/>
      <c r="B222" s="408"/>
      <c r="C222" s="385"/>
      <c r="D222" s="397"/>
      <c r="E222" s="111">
        <v>218</v>
      </c>
      <c r="F222" s="24" t="s">
        <v>118</v>
      </c>
      <c r="G222" s="25" t="s">
        <v>96</v>
      </c>
      <c r="H222" s="26" t="s">
        <v>446</v>
      </c>
      <c r="I222" s="27">
        <v>23.3</v>
      </c>
      <c r="J222" s="71"/>
      <c r="K222" s="106"/>
      <c r="L222" s="28">
        <v>11374.88</v>
      </c>
      <c r="M222" s="28">
        <v>0</v>
      </c>
      <c r="N222" s="90"/>
      <c r="O222" s="86"/>
      <c r="P222" s="86"/>
      <c r="Q222" s="39"/>
    </row>
    <row r="223" spans="1:17" s="8" customFormat="1" x14ac:dyDescent="0.25">
      <c r="A223" s="401"/>
      <c r="B223" s="408"/>
      <c r="C223" s="385"/>
      <c r="D223" s="397"/>
      <c r="E223" s="111">
        <v>219</v>
      </c>
      <c r="F223" s="24" t="s">
        <v>118</v>
      </c>
      <c r="G223" s="25" t="s">
        <v>96</v>
      </c>
      <c r="H223" s="26" t="s">
        <v>446</v>
      </c>
      <c r="I223" s="27">
        <v>23.3</v>
      </c>
      <c r="J223" s="71"/>
      <c r="K223" s="106"/>
      <c r="L223" s="28">
        <v>11374.88</v>
      </c>
      <c r="M223" s="28">
        <v>0</v>
      </c>
      <c r="N223" s="90"/>
      <c r="O223" s="86"/>
      <c r="P223" s="86"/>
      <c r="Q223" s="39"/>
    </row>
    <row r="224" spans="1:17" s="8" customFormat="1" x14ac:dyDescent="0.25">
      <c r="A224" s="401"/>
      <c r="B224" s="408"/>
      <c r="C224" s="385"/>
      <c r="D224" s="397"/>
      <c r="E224" s="111">
        <v>220</v>
      </c>
      <c r="F224" s="24" t="s">
        <v>118</v>
      </c>
      <c r="G224" s="25" t="s">
        <v>96</v>
      </c>
      <c r="H224" s="26" t="s">
        <v>446</v>
      </c>
      <c r="I224" s="27">
        <v>23.3</v>
      </c>
      <c r="J224" s="71"/>
      <c r="K224" s="106"/>
      <c r="L224" s="28">
        <v>11374.88</v>
      </c>
      <c r="M224" s="28">
        <v>0</v>
      </c>
      <c r="N224" s="90"/>
      <c r="O224" s="86"/>
      <c r="P224" s="86"/>
      <c r="Q224" s="39"/>
    </row>
    <row r="225" spans="1:17" s="8" customFormat="1" x14ac:dyDescent="0.25">
      <c r="A225" s="401"/>
      <c r="B225" s="408"/>
      <c r="C225" s="385"/>
      <c r="D225" s="397"/>
      <c r="E225" s="111">
        <v>221</v>
      </c>
      <c r="F225" s="24" t="s">
        <v>118</v>
      </c>
      <c r="G225" s="25" t="s">
        <v>96</v>
      </c>
      <c r="H225" s="26" t="s">
        <v>446</v>
      </c>
      <c r="I225" s="27">
        <v>23.3</v>
      </c>
      <c r="J225" s="71"/>
      <c r="K225" s="106"/>
      <c r="L225" s="28">
        <v>11374.88</v>
      </c>
      <c r="M225" s="28">
        <v>0</v>
      </c>
      <c r="N225" s="90"/>
      <c r="O225" s="86"/>
      <c r="P225" s="86"/>
      <c r="Q225" s="39"/>
    </row>
    <row r="226" spans="1:17" s="8" customFormat="1" ht="26.4" x14ac:dyDescent="0.25">
      <c r="A226" s="401"/>
      <c r="B226" s="408"/>
      <c r="C226" s="393"/>
      <c r="D226" s="398"/>
      <c r="E226" s="111">
        <v>222</v>
      </c>
      <c r="F226" s="24" t="s">
        <v>118</v>
      </c>
      <c r="G226" s="25" t="s">
        <v>96</v>
      </c>
      <c r="H226" s="26" t="s">
        <v>421</v>
      </c>
      <c r="I226" s="27">
        <v>0</v>
      </c>
      <c r="J226" s="71"/>
      <c r="K226" s="106"/>
      <c r="L226" s="28">
        <v>391556.57</v>
      </c>
      <c r="M226" s="28">
        <v>226233.01</v>
      </c>
      <c r="N226" s="90"/>
      <c r="O226" s="86"/>
      <c r="P226" s="86"/>
      <c r="Q226" s="39"/>
    </row>
    <row r="227" spans="1:17" s="88" customFormat="1" ht="12.75" customHeight="1" x14ac:dyDescent="0.25">
      <c r="A227" s="401">
        <v>38</v>
      </c>
      <c r="B227" s="410" t="s">
        <v>754</v>
      </c>
      <c r="C227" s="384" t="s">
        <v>152</v>
      </c>
      <c r="D227" s="396" t="s">
        <v>104</v>
      </c>
      <c r="E227" s="111">
        <v>223</v>
      </c>
      <c r="F227" s="24" t="s">
        <v>391</v>
      </c>
      <c r="G227" s="25" t="s">
        <v>121</v>
      </c>
      <c r="H227" s="26" t="s">
        <v>285</v>
      </c>
      <c r="I227" s="27">
        <v>1042.5999999999999</v>
      </c>
      <c r="J227" s="71" t="s">
        <v>1230</v>
      </c>
      <c r="K227" s="44">
        <v>10277168.85</v>
      </c>
      <c r="L227" s="28">
        <v>4503213.4400000004</v>
      </c>
      <c r="M227" s="28">
        <v>1352211.94</v>
      </c>
      <c r="N227" s="39"/>
      <c r="O227" s="86"/>
      <c r="P227" s="86"/>
      <c r="Q227" s="39"/>
    </row>
    <row r="228" spans="1:17" s="88" customFormat="1" x14ac:dyDescent="0.25">
      <c r="A228" s="401"/>
      <c r="B228" s="408"/>
      <c r="C228" s="385"/>
      <c r="D228" s="397"/>
      <c r="E228" s="111">
        <v>224</v>
      </c>
      <c r="F228" s="24" t="s">
        <v>391</v>
      </c>
      <c r="G228" s="25" t="s">
        <v>121</v>
      </c>
      <c r="H228" s="26" t="s">
        <v>208</v>
      </c>
      <c r="I228" s="27">
        <v>49.6</v>
      </c>
      <c r="J228" s="71" t="s">
        <v>1231</v>
      </c>
      <c r="K228" s="44">
        <v>1138065.55</v>
      </c>
      <c r="L228" s="28">
        <v>33626.36</v>
      </c>
      <c r="M228" s="28">
        <v>0</v>
      </c>
      <c r="N228" s="39"/>
      <c r="O228" s="86"/>
      <c r="P228" s="86"/>
      <c r="Q228" s="39"/>
    </row>
    <row r="229" spans="1:17" s="88" customFormat="1" x14ac:dyDescent="0.25">
      <c r="A229" s="401"/>
      <c r="B229" s="408"/>
      <c r="C229" s="385"/>
      <c r="D229" s="397"/>
      <c r="E229" s="111">
        <v>225</v>
      </c>
      <c r="F229" s="24" t="s">
        <v>391</v>
      </c>
      <c r="G229" s="25" t="s">
        <v>121</v>
      </c>
      <c r="H229" s="26" t="s">
        <v>246</v>
      </c>
      <c r="I229" s="27">
        <v>47.65</v>
      </c>
      <c r="J229" s="71"/>
      <c r="K229" s="44"/>
      <c r="L229" s="28">
        <v>32305</v>
      </c>
      <c r="M229" s="28">
        <v>0</v>
      </c>
      <c r="N229" s="39"/>
      <c r="O229" s="86"/>
      <c r="P229" s="86"/>
      <c r="Q229" s="39"/>
    </row>
    <row r="230" spans="1:17" s="88" customFormat="1" x14ac:dyDescent="0.25">
      <c r="A230" s="401"/>
      <c r="B230" s="408"/>
      <c r="C230" s="385"/>
      <c r="D230" s="397"/>
      <c r="E230" s="111">
        <v>226</v>
      </c>
      <c r="F230" s="24" t="s">
        <v>391</v>
      </c>
      <c r="G230" s="25" t="s">
        <v>121</v>
      </c>
      <c r="H230" s="26" t="s">
        <v>246</v>
      </c>
      <c r="I230" s="27">
        <v>11</v>
      </c>
      <c r="J230" s="71"/>
      <c r="K230" s="44"/>
      <c r="L230" s="28">
        <v>8423.36</v>
      </c>
      <c r="M230" s="28">
        <v>0</v>
      </c>
      <c r="N230" s="39"/>
      <c r="O230" s="86"/>
      <c r="P230" s="86"/>
      <c r="Q230" s="39"/>
    </row>
    <row r="231" spans="1:17" s="88" customFormat="1" x14ac:dyDescent="0.25">
      <c r="A231" s="401"/>
      <c r="B231" s="408"/>
      <c r="C231" s="385"/>
      <c r="D231" s="397"/>
      <c r="E231" s="111">
        <v>227</v>
      </c>
      <c r="F231" s="24" t="s">
        <v>391</v>
      </c>
      <c r="G231" s="25" t="s">
        <v>121</v>
      </c>
      <c r="H231" s="26" t="s">
        <v>448</v>
      </c>
      <c r="I231" s="27">
        <v>19.84</v>
      </c>
      <c r="J231" s="71"/>
      <c r="K231" s="44"/>
      <c r="L231" s="28">
        <v>10341.76</v>
      </c>
      <c r="M231" s="28">
        <v>0</v>
      </c>
      <c r="N231" s="39"/>
      <c r="O231" s="86"/>
      <c r="P231" s="86"/>
      <c r="Q231" s="39"/>
    </row>
    <row r="232" spans="1:17" s="88" customFormat="1" x14ac:dyDescent="0.25">
      <c r="A232" s="401"/>
      <c r="B232" s="408"/>
      <c r="C232" s="385"/>
      <c r="D232" s="397"/>
      <c r="E232" s="111">
        <v>228</v>
      </c>
      <c r="F232" s="24" t="s">
        <v>391</v>
      </c>
      <c r="G232" s="25" t="s">
        <v>121</v>
      </c>
      <c r="H232" s="26" t="s">
        <v>448</v>
      </c>
      <c r="I232" s="27">
        <v>19.84</v>
      </c>
      <c r="J232" s="71"/>
      <c r="K232" s="44"/>
      <c r="L232" s="28">
        <v>10341.76</v>
      </c>
      <c r="M232" s="28">
        <v>0</v>
      </c>
      <c r="N232" s="39"/>
      <c r="O232" s="86"/>
      <c r="P232" s="86"/>
      <c r="Q232" s="39"/>
    </row>
    <row r="233" spans="1:17" s="88" customFormat="1" x14ac:dyDescent="0.25">
      <c r="A233" s="401"/>
      <c r="B233" s="408"/>
      <c r="C233" s="385"/>
      <c r="D233" s="397"/>
      <c r="E233" s="111">
        <v>229</v>
      </c>
      <c r="F233" s="24" t="s">
        <v>391</v>
      </c>
      <c r="G233" s="25" t="s">
        <v>121</v>
      </c>
      <c r="H233" s="26" t="s">
        <v>448</v>
      </c>
      <c r="I233" s="27">
        <v>19.84</v>
      </c>
      <c r="J233" s="71"/>
      <c r="K233" s="44"/>
      <c r="L233" s="28">
        <v>10341.76</v>
      </c>
      <c r="M233" s="28">
        <v>0</v>
      </c>
      <c r="N233" s="39"/>
      <c r="O233" s="86"/>
      <c r="P233" s="86"/>
      <c r="Q233" s="39"/>
    </row>
    <row r="234" spans="1:17" s="88" customFormat="1" ht="26.4" x14ac:dyDescent="0.25">
      <c r="A234" s="401"/>
      <c r="B234" s="408"/>
      <c r="C234" s="385"/>
      <c r="D234" s="397"/>
      <c r="E234" s="111">
        <v>230</v>
      </c>
      <c r="F234" s="24" t="s">
        <v>391</v>
      </c>
      <c r="G234" s="25" t="s">
        <v>121</v>
      </c>
      <c r="H234" s="26" t="s">
        <v>421</v>
      </c>
      <c r="I234" s="27">
        <v>0</v>
      </c>
      <c r="J234" s="71"/>
      <c r="K234" s="44"/>
      <c r="L234" s="28">
        <v>197047</v>
      </c>
      <c r="M234" s="28">
        <v>3227.6</v>
      </c>
      <c r="N234" s="39"/>
      <c r="O234" s="86"/>
      <c r="P234" s="86"/>
      <c r="Q234" s="39"/>
    </row>
    <row r="235" spans="1:17" s="88" customFormat="1" ht="26.4" x14ac:dyDescent="0.25">
      <c r="A235" s="401"/>
      <c r="B235" s="408"/>
      <c r="C235" s="385"/>
      <c r="D235" s="397"/>
      <c r="E235" s="111">
        <v>231</v>
      </c>
      <c r="F235" s="24" t="s">
        <v>391</v>
      </c>
      <c r="G235" s="25" t="s">
        <v>121</v>
      </c>
      <c r="H235" s="26" t="s">
        <v>455</v>
      </c>
      <c r="I235" s="27">
        <v>9.61</v>
      </c>
      <c r="J235" s="71"/>
      <c r="K235" s="44"/>
      <c r="L235" s="28">
        <v>26331</v>
      </c>
      <c r="M235" s="28">
        <v>0</v>
      </c>
      <c r="N235" s="39"/>
      <c r="O235" s="86"/>
      <c r="P235" s="86"/>
      <c r="Q235" s="39"/>
    </row>
    <row r="236" spans="1:17" s="88" customFormat="1" ht="26.4" x14ac:dyDescent="0.25">
      <c r="A236" s="401"/>
      <c r="B236" s="408"/>
      <c r="C236" s="385"/>
      <c r="D236" s="397"/>
      <c r="E236" s="111">
        <v>232</v>
      </c>
      <c r="F236" s="24" t="s">
        <v>391</v>
      </c>
      <c r="G236" s="25" t="s">
        <v>121</v>
      </c>
      <c r="H236" s="26" t="s">
        <v>455</v>
      </c>
      <c r="I236" s="27">
        <v>9.61</v>
      </c>
      <c r="J236" s="71"/>
      <c r="K236" s="44"/>
      <c r="L236" s="28">
        <v>26331.01</v>
      </c>
      <c r="M236" s="28">
        <v>0</v>
      </c>
      <c r="N236" s="39"/>
      <c r="O236" s="86"/>
      <c r="P236" s="86"/>
      <c r="Q236" s="39"/>
    </row>
    <row r="237" spans="1:17" s="88" customFormat="1" x14ac:dyDescent="0.25">
      <c r="A237" s="401"/>
      <c r="B237" s="408"/>
      <c r="C237" s="385"/>
      <c r="D237" s="397"/>
      <c r="E237" s="111">
        <v>233</v>
      </c>
      <c r="F237" s="24" t="s">
        <v>391</v>
      </c>
      <c r="G237" s="25" t="s">
        <v>121</v>
      </c>
      <c r="H237" s="26" t="s">
        <v>446</v>
      </c>
      <c r="I237" s="27">
        <v>35.72</v>
      </c>
      <c r="J237" s="71"/>
      <c r="K237" s="44"/>
      <c r="L237" s="28">
        <v>118582</v>
      </c>
      <c r="M237" s="28">
        <v>77408.25</v>
      </c>
      <c r="N237" s="39"/>
      <c r="O237" s="86"/>
      <c r="P237" s="86"/>
      <c r="Q237" s="39"/>
    </row>
    <row r="238" spans="1:17" s="88" customFormat="1" x14ac:dyDescent="0.25">
      <c r="A238" s="401"/>
      <c r="B238" s="408"/>
      <c r="C238" s="393"/>
      <c r="D238" s="398"/>
      <c r="E238" s="111">
        <v>234</v>
      </c>
      <c r="F238" s="24" t="s">
        <v>391</v>
      </c>
      <c r="G238" s="25" t="s">
        <v>121</v>
      </c>
      <c r="H238" s="26" t="s">
        <v>446</v>
      </c>
      <c r="I238" s="27">
        <v>25</v>
      </c>
      <c r="J238" s="71"/>
      <c r="K238" s="44"/>
      <c r="L238" s="28">
        <v>141550</v>
      </c>
      <c r="M238" s="28">
        <v>105447.55</v>
      </c>
      <c r="N238" s="39"/>
      <c r="O238" s="86"/>
      <c r="P238" s="86"/>
      <c r="Q238" s="39"/>
    </row>
    <row r="239" spans="1:17" s="8" customFormat="1" ht="15" customHeight="1" x14ac:dyDescent="0.25">
      <c r="A239" s="401">
        <f>A227+1</f>
        <v>39</v>
      </c>
      <c r="B239" s="408" t="s">
        <v>701</v>
      </c>
      <c r="C239" s="384" t="s">
        <v>152</v>
      </c>
      <c r="D239" s="396" t="s">
        <v>105</v>
      </c>
      <c r="E239" s="111">
        <v>235</v>
      </c>
      <c r="F239" s="24" t="s">
        <v>301</v>
      </c>
      <c r="G239" s="25" t="s">
        <v>347</v>
      </c>
      <c r="H239" s="26" t="s">
        <v>285</v>
      </c>
      <c r="I239" s="27">
        <v>794.5</v>
      </c>
      <c r="J239" s="71" t="s">
        <v>1217</v>
      </c>
      <c r="K239" s="106">
        <v>8384398.2300000004</v>
      </c>
      <c r="L239" s="28">
        <v>3237268.32</v>
      </c>
      <c r="M239" s="28">
        <v>42940.15</v>
      </c>
      <c r="N239" s="90"/>
      <c r="O239" s="86"/>
      <c r="P239" s="86"/>
      <c r="Q239" s="39"/>
    </row>
    <row r="240" spans="1:17" s="8" customFormat="1" ht="27" customHeight="1" x14ac:dyDescent="0.25">
      <c r="A240" s="401"/>
      <c r="B240" s="408"/>
      <c r="C240" s="385"/>
      <c r="D240" s="397"/>
      <c r="E240" s="111">
        <v>236</v>
      </c>
      <c r="F240" s="24" t="s">
        <v>301</v>
      </c>
      <c r="G240" s="25" t="s">
        <v>347</v>
      </c>
      <c r="H240" s="26" t="s">
        <v>1218</v>
      </c>
      <c r="I240" s="27">
        <v>0</v>
      </c>
      <c r="J240" s="71"/>
      <c r="K240" s="106"/>
      <c r="L240" s="28">
        <v>32121</v>
      </c>
      <c r="M240" s="28">
        <v>1606.05</v>
      </c>
      <c r="N240" s="90"/>
      <c r="O240" s="86"/>
      <c r="P240" s="86"/>
      <c r="Q240" s="39"/>
    </row>
    <row r="241" spans="1:17" s="8" customFormat="1" x14ac:dyDescent="0.25">
      <c r="A241" s="401"/>
      <c r="B241" s="408"/>
      <c r="C241" s="385"/>
      <c r="D241" s="397"/>
      <c r="E241" s="111">
        <v>237</v>
      </c>
      <c r="F241" s="24" t="s">
        <v>301</v>
      </c>
      <c r="G241" s="25" t="s">
        <v>347</v>
      </c>
      <c r="H241" s="26" t="s">
        <v>446</v>
      </c>
      <c r="I241" s="27">
        <v>40</v>
      </c>
      <c r="J241" s="71"/>
      <c r="K241" s="106"/>
      <c r="L241" s="28">
        <v>115650</v>
      </c>
      <c r="M241" s="28">
        <v>76136.25</v>
      </c>
      <c r="N241" s="90"/>
      <c r="O241" s="86"/>
      <c r="P241" s="86"/>
      <c r="Q241" s="39"/>
    </row>
    <row r="242" spans="1:17" s="8" customFormat="1" x14ac:dyDescent="0.25">
      <c r="A242" s="401"/>
      <c r="B242" s="408"/>
      <c r="C242" s="385"/>
      <c r="D242" s="397"/>
      <c r="E242" s="111">
        <v>238</v>
      </c>
      <c r="F242" s="24" t="s">
        <v>301</v>
      </c>
      <c r="G242" s="25" t="s">
        <v>347</v>
      </c>
      <c r="H242" s="26" t="s">
        <v>446</v>
      </c>
      <c r="I242" s="27">
        <v>40</v>
      </c>
      <c r="J242" s="71"/>
      <c r="K242" s="106"/>
      <c r="L242" s="28">
        <v>115650</v>
      </c>
      <c r="M242" s="28">
        <v>76136.25</v>
      </c>
      <c r="N242" s="90"/>
      <c r="O242" s="86"/>
      <c r="P242" s="86"/>
      <c r="Q242" s="39"/>
    </row>
    <row r="243" spans="1:17" s="8" customFormat="1" x14ac:dyDescent="0.25">
      <c r="A243" s="401"/>
      <c r="B243" s="408"/>
      <c r="C243" s="385"/>
      <c r="D243" s="397"/>
      <c r="E243" s="111">
        <v>239</v>
      </c>
      <c r="F243" s="24" t="s">
        <v>301</v>
      </c>
      <c r="G243" s="25" t="s">
        <v>347</v>
      </c>
      <c r="H243" s="26" t="s">
        <v>703</v>
      </c>
      <c r="I243" s="27">
        <v>30</v>
      </c>
      <c r="J243" s="71"/>
      <c r="K243" s="106"/>
      <c r="L243" s="28">
        <v>540222</v>
      </c>
      <c r="M243" s="28">
        <v>389192.16</v>
      </c>
      <c r="N243" s="90"/>
      <c r="O243" s="86"/>
      <c r="P243" s="86"/>
      <c r="Q243" s="39"/>
    </row>
    <row r="244" spans="1:17" s="8" customFormat="1" x14ac:dyDescent="0.25">
      <c r="A244" s="401"/>
      <c r="B244" s="408"/>
      <c r="C244" s="385"/>
      <c r="D244" s="397"/>
      <c r="E244" s="111">
        <v>240</v>
      </c>
      <c r="F244" s="24" t="s">
        <v>301</v>
      </c>
      <c r="G244" s="25" t="s">
        <v>347</v>
      </c>
      <c r="H244" s="26" t="s">
        <v>703</v>
      </c>
      <c r="I244" s="27">
        <v>30</v>
      </c>
      <c r="J244" s="71"/>
      <c r="K244" s="106"/>
      <c r="L244" s="28">
        <v>540222</v>
      </c>
      <c r="M244" s="28">
        <v>389192.16</v>
      </c>
      <c r="N244" s="90"/>
      <c r="O244" s="86"/>
      <c r="P244" s="86"/>
      <c r="Q244" s="39"/>
    </row>
    <row r="245" spans="1:17" s="8" customFormat="1" ht="39.6" x14ac:dyDescent="0.25">
      <c r="A245" s="401"/>
      <c r="B245" s="408"/>
      <c r="C245" s="393"/>
      <c r="D245" s="398"/>
      <c r="E245" s="111">
        <v>241</v>
      </c>
      <c r="F245" s="24" t="s">
        <v>467</v>
      </c>
      <c r="G245" s="25" t="s">
        <v>94</v>
      </c>
      <c r="H245" s="26" t="s">
        <v>20</v>
      </c>
      <c r="I245" s="27">
        <v>448.6</v>
      </c>
      <c r="J245" s="71" t="s">
        <v>1456</v>
      </c>
      <c r="K245" s="106">
        <v>4426358.63</v>
      </c>
      <c r="L245" s="28">
        <v>1469290.24</v>
      </c>
      <c r="M245" s="28">
        <v>937044.34</v>
      </c>
      <c r="N245" s="90"/>
      <c r="O245" s="86"/>
      <c r="P245" s="86"/>
      <c r="Q245" s="39"/>
    </row>
    <row r="246" spans="1:17" s="8" customFormat="1" ht="12.75" customHeight="1" x14ac:dyDescent="0.25">
      <c r="A246" s="401">
        <f>A239+1</f>
        <v>40</v>
      </c>
      <c r="B246" s="408" t="s">
        <v>705</v>
      </c>
      <c r="C246" s="384" t="s">
        <v>152</v>
      </c>
      <c r="D246" s="396" t="s">
        <v>106</v>
      </c>
      <c r="E246" s="111">
        <v>242</v>
      </c>
      <c r="F246" s="24" t="s">
        <v>107</v>
      </c>
      <c r="G246" s="25" t="s">
        <v>108</v>
      </c>
      <c r="H246" s="26" t="s">
        <v>285</v>
      </c>
      <c r="I246" s="27">
        <v>1336.9</v>
      </c>
      <c r="J246" s="71" t="s">
        <v>1227</v>
      </c>
      <c r="K246" s="106">
        <v>15038600.93</v>
      </c>
      <c r="L246" s="28">
        <v>5093160.16</v>
      </c>
      <c r="M246" s="28">
        <v>1377892.52</v>
      </c>
      <c r="N246" s="90"/>
      <c r="O246" s="86"/>
      <c r="P246" s="86"/>
      <c r="Q246" s="39"/>
    </row>
    <row r="247" spans="1:17" s="8" customFormat="1" x14ac:dyDescent="0.25">
      <c r="A247" s="401"/>
      <c r="B247" s="408"/>
      <c r="C247" s="385"/>
      <c r="D247" s="397"/>
      <c r="E247" s="111">
        <v>243</v>
      </c>
      <c r="F247" s="24" t="s">
        <v>107</v>
      </c>
      <c r="G247" s="25" t="s">
        <v>108</v>
      </c>
      <c r="H247" s="26" t="s">
        <v>246</v>
      </c>
      <c r="I247" s="27">
        <v>47.5</v>
      </c>
      <c r="J247" s="71"/>
      <c r="K247" s="106"/>
      <c r="L247" s="28">
        <v>480131.52</v>
      </c>
      <c r="M247" s="28">
        <v>115695.48</v>
      </c>
      <c r="N247" s="90"/>
      <c r="O247" s="86"/>
      <c r="P247" s="86"/>
      <c r="Q247" s="39"/>
    </row>
    <row r="248" spans="1:17" s="8" customFormat="1" ht="26.4" x14ac:dyDescent="0.25">
      <c r="A248" s="401"/>
      <c r="B248" s="408"/>
      <c r="C248" s="385"/>
      <c r="D248" s="397"/>
      <c r="E248" s="111">
        <v>244</v>
      </c>
      <c r="F248" s="24" t="s">
        <v>107</v>
      </c>
      <c r="G248" s="25" t="s">
        <v>108</v>
      </c>
      <c r="H248" s="26" t="s">
        <v>421</v>
      </c>
      <c r="I248" s="27">
        <v>0</v>
      </c>
      <c r="J248" s="71"/>
      <c r="K248" s="106"/>
      <c r="L248" s="28">
        <v>437158</v>
      </c>
      <c r="M248" s="28">
        <v>223113.9</v>
      </c>
      <c r="N248" s="90"/>
      <c r="O248" s="86"/>
      <c r="P248" s="86"/>
      <c r="Q248" s="39"/>
    </row>
    <row r="249" spans="1:17" s="8" customFormat="1" x14ac:dyDescent="0.25">
      <c r="A249" s="401"/>
      <c r="B249" s="408"/>
      <c r="C249" s="385"/>
      <c r="D249" s="397"/>
      <c r="E249" s="111">
        <v>245</v>
      </c>
      <c r="F249" s="24" t="s">
        <v>107</v>
      </c>
      <c r="G249" s="25" t="s">
        <v>108</v>
      </c>
      <c r="H249" s="26" t="s">
        <v>446</v>
      </c>
      <c r="I249" s="27">
        <v>15</v>
      </c>
      <c r="J249" s="71"/>
      <c r="K249" s="106"/>
      <c r="L249" s="28">
        <v>125996</v>
      </c>
      <c r="M249" s="28">
        <v>82597.240000000005</v>
      </c>
      <c r="N249" s="90"/>
      <c r="O249" s="86"/>
      <c r="P249" s="86"/>
      <c r="Q249" s="39"/>
    </row>
    <row r="250" spans="1:17" s="8" customFormat="1" x14ac:dyDescent="0.25">
      <c r="A250" s="401"/>
      <c r="B250" s="408"/>
      <c r="C250" s="385"/>
      <c r="D250" s="397"/>
      <c r="E250" s="111">
        <v>246</v>
      </c>
      <c r="F250" s="24" t="s">
        <v>107</v>
      </c>
      <c r="G250" s="25" t="s">
        <v>108</v>
      </c>
      <c r="H250" s="26" t="s">
        <v>446</v>
      </c>
      <c r="I250" s="27">
        <v>15</v>
      </c>
      <c r="J250" s="71"/>
      <c r="K250" s="106"/>
      <c r="L250" s="28">
        <v>125996</v>
      </c>
      <c r="M250" s="28">
        <v>82597.240000000005</v>
      </c>
      <c r="N250" s="90"/>
      <c r="O250" s="86"/>
      <c r="P250" s="86"/>
      <c r="Q250" s="39"/>
    </row>
    <row r="251" spans="1:17" s="8" customFormat="1" x14ac:dyDescent="0.25">
      <c r="A251" s="401"/>
      <c r="B251" s="408"/>
      <c r="C251" s="385"/>
      <c r="D251" s="397"/>
      <c r="E251" s="111">
        <v>247</v>
      </c>
      <c r="F251" s="24" t="s">
        <v>107</v>
      </c>
      <c r="G251" s="25" t="s">
        <v>108</v>
      </c>
      <c r="H251" s="26" t="s">
        <v>446</v>
      </c>
      <c r="I251" s="27">
        <v>40</v>
      </c>
      <c r="J251" s="71"/>
      <c r="K251" s="106"/>
      <c r="L251" s="28">
        <v>202137</v>
      </c>
      <c r="M251" s="28">
        <v>149560.65</v>
      </c>
      <c r="N251" s="90"/>
      <c r="O251" s="86"/>
      <c r="P251" s="86"/>
      <c r="Q251" s="39"/>
    </row>
    <row r="252" spans="1:17" s="8" customFormat="1" x14ac:dyDescent="0.25">
      <c r="A252" s="401"/>
      <c r="B252" s="408"/>
      <c r="C252" s="393"/>
      <c r="D252" s="398"/>
      <c r="E252" s="111">
        <v>248</v>
      </c>
      <c r="F252" s="24" t="s">
        <v>107</v>
      </c>
      <c r="G252" s="25" t="s">
        <v>108</v>
      </c>
      <c r="H252" s="26" t="s">
        <v>446</v>
      </c>
      <c r="I252" s="27">
        <v>15</v>
      </c>
      <c r="J252" s="71"/>
      <c r="K252" s="106"/>
      <c r="L252" s="28">
        <v>125998</v>
      </c>
      <c r="M252" s="28">
        <v>82599.240000000005</v>
      </c>
      <c r="N252" s="90"/>
      <c r="O252" s="86"/>
      <c r="P252" s="86"/>
      <c r="Q252" s="39"/>
    </row>
    <row r="253" spans="1:17" s="88" customFormat="1" ht="12.75" customHeight="1" x14ac:dyDescent="0.25">
      <c r="A253" s="382">
        <f>A246+1</f>
        <v>41</v>
      </c>
      <c r="B253" s="388" t="s">
        <v>1095</v>
      </c>
      <c r="C253" s="384" t="s">
        <v>152</v>
      </c>
      <c r="D253" s="83" t="s">
        <v>85</v>
      </c>
      <c r="E253" s="111">
        <v>249</v>
      </c>
      <c r="F253" s="24" t="s">
        <v>46</v>
      </c>
      <c r="G253" s="25" t="s">
        <v>86</v>
      </c>
      <c r="H253" s="26" t="s">
        <v>285</v>
      </c>
      <c r="I253" s="27">
        <v>826.5</v>
      </c>
      <c r="J253" s="71" t="s">
        <v>1228</v>
      </c>
      <c r="K253" s="44">
        <v>10159809.109999999</v>
      </c>
      <c r="L253" s="28">
        <v>3521825.12</v>
      </c>
      <c r="M253" s="28">
        <v>1110989.04</v>
      </c>
      <c r="N253" s="39"/>
      <c r="O253" s="86"/>
      <c r="P253" s="86"/>
      <c r="Q253" s="39"/>
    </row>
    <row r="254" spans="1:17" s="88" customFormat="1" x14ac:dyDescent="0.25">
      <c r="A254" s="383"/>
      <c r="B254" s="389"/>
      <c r="C254" s="385"/>
      <c r="D254" s="397"/>
      <c r="E254" s="111">
        <v>250</v>
      </c>
      <c r="F254" s="24" t="s">
        <v>46</v>
      </c>
      <c r="G254" s="25" t="s">
        <v>86</v>
      </c>
      <c r="H254" s="26" t="s">
        <v>292</v>
      </c>
      <c r="I254" s="27">
        <v>54.5</v>
      </c>
      <c r="J254" s="71"/>
      <c r="K254" s="44"/>
      <c r="L254" s="28">
        <v>398984.96000000002</v>
      </c>
      <c r="M254" s="28">
        <v>47171.14</v>
      </c>
      <c r="N254" s="39"/>
      <c r="O254" s="86"/>
      <c r="P254" s="86"/>
      <c r="Q254" s="39"/>
    </row>
    <row r="255" spans="1:17" s="88" customFormat="1" ht="39.6" customHeight="1" x14ac:dyDescent="0.25">
      <c r="A255" s="383"/>
      <c r="B255" s="389"/>
      <c r="C255" s="385"/>
      <c r="D255" s="397"/>
      <c r="E255" s="111">
        <v>251</v>
      </c>
      <c r="F255" s="24" t="s">
        <v>46</v>
      </c>
      <c r="G255" s="25" t="s">
        <v>86</v>
      </c>
      <c r="H255" s="26" t="s">
        <v>421</v>
      </c>
      <c r="I255" s="27">
        <v>0</v>
      </c>
      <c r="J255" s="71"/>
      <c r="K255" s="44"/>
      <c r="L255" s="28">
        <v>344475.3</v>
      </c>
      <c r="M255" s="28">
        <v>173169.46</v>
      </c>
      <c r="N255" s="39"/>
      <c r="O255" s="86"/>
      <c r="P255" s="86"/>
      <c r="Q255" s="39"/>
    </row>
    <row r="256" spans="1:17" s="88" customFormat="1" x14ac:dyDescent="0.25">
      <c r="A256" s="383"/>
      <c r="B256" s="389"/>
      <c r="C256" s="385"/>
      <c r="D256" s="397"/>
      <c r="E256" s="111">
        <v>252</v>
      </c>
      <c r="F256" s="24" t="s">
        <v>46</v>
      </c>
      <c r="G256" s="25" t="s">
        <v>86</v>
      </c>
      <c r="H256" s="26" t="s">
        <v>446</v>
      </c>
      <c r="I256" s="27">
        <v>25</v>
      </c>
      <c r="J256" s="71"/>
      <c r="K256" s="44"/>
      <c r="L256" s="28">
        <v>120000</v>
      </c>
      <c r="M256" s="28">
        <v>79667.070000000007</v>
      </c>
      <c r="N256" s="39"/>
      <c r="O256" s="86"/>
      <c r="P256" s="86"/>
      <c r="Q256" s="39"/>
    </row>
    <row r="257" spans="1:17" s="88" customFormat="1" x14ac:dyDescent="0.25">
      <c r="A257" s="383"/>
      <c r="B257" s="389"/>
      <c r="C257" s="385"/>
      <c r="D257" s="397"/>
      <c r="E257" s="111">
        <v>253</v>
      </c>
      <c r="F257" s="24" t="s">
        <v>46</v>
      </c>
      <c r="G257" s="25" t="s">
        <v>86</v>
      </c>
      <c r="H257" s="26" t="s">
        <v>446</v>
      </c>
      <c r="I257" s="27">
        <v>40</v>
      </c>
      <c r="J257" s="71"/>
      <c r="K257" s="44"/>
      <c r="L257" s="28">
        <v>130000</v>
      </c>
      <c r="M257" s="28">
        <v>85583.47</v>
      </c>
      <c r="N257" s="39"/>
      <c r="O257" s="86"/>
      <c r="P257" s="86"/>
      <c r="Q257" s="39"/>
    </row>
    <row r="258" spans="1:17" s="88" customFormat="1" x14ac:dyDescent="0.25">
      <c r="A258" s="383"/>
      <c r="B258" s="389"/>
      <c r="C258" s="385"/>
      <c r="D258" s="397"/>
      <c r="E258" s="111">
        <v>254</v>
      </c>
      <c r="F258" s="24" t="s">
        <v>46</v>
      </c>
      <c r="G258" s="25" t="s">
        <v>86</v>
      </c>
      <c r="H258" s="26" t="s">
        <v>446</v>
      </c>
      <c r="I258" s="27">
        <v>40</v>
      </c>
      <c r="J258" s="71"/>
      <c r="K258" s="44"/>
      <c r="L258" s="28">
        <v>84619</v>
      </c>
      <c r="M258" s="28">
        <v>56413</v>
      </c>
      <c r="N258" s="39"/>
      <c r="O258" s="86"/>
      <c r="P258" s="86"/>
      <c r="Q258" s="39"/>
    </row>
    <row r="259" spans="1:17" s="88" customFormat="1" x14ac:dyDescent="0.25">
      <c r="A259" s="383"/>
      <c r="B259" s="389"/>
      <c r="C259" s="385"/>
      <c r="D259" s="397"/>
      <c r="E259" s="111">
        <v>255</v>
      </c>
      <c r="F259" s="24" t="s">
        <v>293</v>
      </c>
      <c r="G259" s="25" t="s">
        <v>119</v>
      </c>
      <c r="H259" s="26" t="s">
        <v>285</v>
      </c>
      <c r="I259" s="27">
        <v>520.29999999999995</v>
      </c>
      <c r="J259" s="71" t="s">
        <v>1210</v>
      </c>
      <c r="K259" s="44">
        <v>6214806.5999999996</v>
      </c>
      <c r="L259" s="28">
        <v>2027859.68</v>
      </c>
      <c r="M259" s="28">
        <v>0</v>
      </c>
      <c r="N259" s="39"/>
      <c r="O259" s="86"/>
      <c r="P259" s="86"/>
      <c r="Q259" s="39"/>
    </row>
    <row r="260" spans="1:17" s="88" customFormat="1" x14ac:dyDescent="0.25">
      <c r="A260" s="383"/>
      <c r="B260" s="389"/>
      <c r="C260" s="385"/>
      <c r="D260" s="397"/>
      <c r="E260" s="111">
        <v>256</v>
      </c>
      <c r="F260" s="24" t="s">
        <v>293</v>
      </c>
      <c r="G260" s="25" t="s">
        <v>119</v>
      </c>
      <c r="H260" s="26" t="s">
        <v>445</v>
      </c>
      <c r="I260" s="27">
        <v>31.4</v>
      </c>
      <c r="J260" s="71"/>
      <c r="K260" s="44"/>
      <c r="L260" s="28">
        <v>18068.16</v>
      </c>
      <c r="M260" s="28">
        <v>0</v>
      </c>
      <c r="N260" s="39"/>
      <c r="O260" s="86"/>
      <c r="P260" s="86"/>
      <c r="Q260" s="39"/>
    </row>
    <row r="261" spans="1:17" s="88" customFormat="1" x14ac:dyDescent="0.25">
      <c r="A261" s="383"/>
      <c r="B261" s="389"/>
      <c r="C261" s="385"/>
      <c r="D261" s="397"/>
      <c r="E261" s="111">
        <v>257</v>
      </c>
      <c r="F261" s="24" t="s">
        <v>293</v>
      </c>
      <c r="G261" s="25" t="s">
        <v>119</v>
      </c>
      <c r="H261" s="26" t="s">
        <v>446</v>
      </c>
      <c r="I261" s="27">
        <v>50</v>
      </c>
      <c r="J261" s="71"/>
      <c r="K261" s="44"/>
      <c r="L261" s="28">
        <v>180000</v>
      </c>
      <c r="M261" s="28">
        <v>116750.16</v>
      </c>
      <c r="N261" s="39"/>
      <c r="O261" s="86"/>
      <c r="P261" s="86"/>
      <c r="Q261" s="39"/>
    </row>
    <row r="262" spans="1:17" s="88" customFormat="1" x14ac:dyDescent="0.25">
      <c r="A262" s="383"/>
      <c r="B262" s="389"/>
      <c r="C262" s="385"/>
      <c r="D262" s="397"/>
      <c r="E262" s="111">
        <v>258</v>
      </c>
      <c r="F262" s="24" t="s">
        <v>293</v>
      </c>
      <c r="G262" s="25" t="s">
        <v>119</v>
      </c>
      <c r="H262" s="26" t="s">
        <v>417</v>
      </c>
      <c r="I262" s="27">
        <v>0</v>
      </c>
      <c r="J262" s="71"/>
      <c r="K262" s="44"/>
      <c r="L262" s="28">
        <v>10646.24</v>
      </c>
      <c r="M262" s="28">
        <v>0</v>
      </c>
      <c r="N262" s="39"/>
      <c r="O262" s="86"/>
      <c r="P262" s="86"/>
      <c r="Q262" s="39"/>
    </row>
    <row r="263" spans="1:17" s="88" customFormat="1" ht="39.6" x14ac:dyDescent="0.25">
      <c r="A263" s="391"/>
      <c r="B263" s="390"/>
      <c r="C263" s="393"/>
      <c r="D263" s="398"/>
      <c r="E263" s="111">
        <v>259</v>
      </c>
      <c r="F263" s="24" t="s">
        <v>293</v>
      </c>
      <c r="G263" s="25" t="s">
        <v>119</v>
      </c>
      <c r="H263" s="26" t="s">
        <v>1032</v>
      </c>
      <c r="I263" s="27">
        <v>0</v>
      </c>
      <c r="J263" s="71"/>
      <c r="K263" s="44"/>
      <c r="L263" s="28">
        <v>146614</v>
      </c>
      <c r="M263" s="28">
        <v>91172.36</v>
      </c>
      <c r="N263" s="39"/>
      <c r="O263" s="86"/>
      <c r="P263" s="86"/>
      <c r="Q263" s="39"/>
    </row>
    <row r="264" spans="1:17" s="8" customFormat="1" ht="13.2" customHeight="1" x14ac:dyDescent="0.25">
      <c r="A264" s="382">
        <f>A253+1</f>
        <v>42</v>
      </c>
      <c r="B264" s="388" t="s">
        <v>739</v>
      </c>
      <c r="C264" s="384" t="s">
        <v>152</v>
      </c>
      <c r="D264" s="396" t="s">
        <v>87</v>
      </c>
      <c r="E264" s="111">
        <v>260</v>
      </c>
      <c r="F264" s="24" t="s">
        <v>88</v>
      </c>
      <c r="G264" s="25" t="s">
        <v>14</v>
      </c>
      <c r="H264" s="26" t="s">
        <v>285</v>
      </c>
      <c r="I264" s="27">
        <v>866.3</v>
      </c>
      <c r="J264" s="71" t="s">
        <v>1234</v>
      </c>
      <c r="K264" s="106">
        <v>9142107.2200000007</v>
      </c>
      <c r="L264" s="28">
        <v>3224900.8</v>
      </c>
      <c r="M264" s="28">
        <v>1096556.56</v>
      </c>
      <c r="N264" s="90"/>
      <c r="O264" s="86"/>
      <c r="P264" s="86"/>
      <c r="Q264" s="39"/>
    </row>
    <row r="265" spans="1:17" s="8" customFormat="1" x14ac:dyDescent="0.25">
      <c r="A265" s="383"/>
      <c r="B265" s="389"/>
      <c r="C265" s="385"/>
      <c r="D265" s="397"/>
      <c r="E265" s="111">
        <v>261</v>
      </c>
      <c r="F265" s="24" t="s">
        <v>88</v>
      </c>
      <c r="G265" s="25" t="s">
        <v>14</v>
      </c>
      <c r="H265" s="26" t="s">
        <v>446</v>
      </c>
      <c r="I265" s="27">
        <v>32</v>
      </c>
      <c r="J265" s="71"/>
      <c r="K265" s="106"/>
      <c r="L265" s="28">
        <v>85600</v>
      </c>
      <c r="M265" s="28">
        <v>20923.84</v>
      </c>
      <c r="N265" s="90"/>
      <c r="O265" s="86"/>
      <c r="P265" s="86"/>
      <c r="Q265" s="39"/>
    </row>
    <row r="266" spans="1:17" s="8" customFormat="1" x14ac:dyDescent="0.25">
      <c r="A266" s="383"/>
      <c r="B266" s="389"/>
      <c r="C266" s="385"/>
      <c r="D266" s="397"/>
      <c r="E266" s="111">
        <v>262</v>
      </c>
      <c r="F266" s="24" t="s">
        <v>88</v>
      </c>
      <c r="G266" s="25" t="s">
        <v>14</v>
      </c>
      <c r="H266" s="26" t="s">
        <v>448</v>
      </c>
      <c r="I266" s="27">
        <v>25</v>
      </c>
      <c r="J266" s="71"/>
      <c r="K266" s="106"/>
      <c r="L266" s="28">
        <v>49111.63</v>
      </c>
      <c r="M266" s="28">
        <v>32492.95</v>
      </c>
      <c r="N266" s="90"/>
      <c r="O266" s="86"/>
      <c r="P266" s="86"/>
      <c r="Q266" s="39"/>
    </row>
    <row r="267" spans="1:17" s="8" customFormat="1" x14ac:dyDescent="0.25">
      <c r="A267" s="383"/>
      <c r="B267" s="389"/>
      <c r="C267" s="385"/>
      <c r="D267" s="397"/>
      <c r="E267" s="111">
        <v>263</v>
      </c>
      <c r="F267" s="24" t="s">
        <v>247</v>
      </c>
      <c r="G267" s="25" t="s">
        <v>335</v>
      </c>
      <c r="H267" s="26" t="s">
        <v>285</v>
      </c>
      <c r="I267" s="27">
        <v>818.2</v>
      </c>
      <c r="J267" s="71" t="s">
        <v>1176</v>
      </c>
      <c r="K267" s="106">
        <v>9014043.9399999995</v>
      </c>
      <c r="L267" s="28">
        <v>849143.68</v>
      </c>
      <c r="M267" s="28">
        <v>0</v>
      </c>
      <c r="N267" s="93"/>
      <c r="O267" s="86"/>
      <c r="P267" s="86"/>
      <c r="Q267" s="39"/>
    </row>
    <row r="268" spans="1:17" s="8" customFormat="1" x14ac:dyDescent="0.25">
      <c r="A268" s="383"/>
      <c r="B268" s="389"/>
      <c r="C268" s="385"/>
      <c r="D268" s="397"/>
      <c r="E268" s="111">
        <v>264</v>
      </c>
      <c r="F268" s="24" t="s">
        <v>247</v>
      </c>
      <c r="G268" s="25" t="s">
        <v>335</v>
      </c>
      <c r="H268" s="26" t="s">
        <v>448</v>
      </c>
      <c r="I268" s="27">
        <v>23.76</v>
      </c>
      <c r="J268" s="71"/>
      <c r="K268" s="106"/>
      <c r="L268" s="28">
        <v>11881.76</v>
      </c>
      <c r="M268" s="28">
        <v>0</v>
      </c>
      <c r="N268" s="90"/>
      <c r="O268" s="86"/>
      <c r="P268" s="86"/>
      <c r="Q268" s="39"/>
    </row>
    <row r="269" spans="1:17" s="8" customFormat="1" x14ac:dyDescent="0.25">
      <c r="A269" s="383"/>
      <c r="B269" s="389"/>
      <c r="C269" s="385"/>
      <c r="D269" s="397"/>
      <c r="E269" s="111">
        <v>265</v>
      </c>
      <c r="F269" s="24" t="s">
        <v>247</v>
      </c>
      <c r="G269" s="25" t="s">
        <v>335</v>
      </c>
      <c r="H269" s="26" t="s">
        <v>446</v>
      </c>
      <c r="I269" s="27">
        <v>40</v>
      </c>
      <c r="J269" s="71"/>
      <c r="K269" s="106"/>
      <c r="L269" s="28">
        <v>150251.20000000001</v>
      </c>
      <c r="M269" s="28">
        <v>107376.74</v>
      </c>
      <c r="N269" s="90"/>
      <c r="O269" s="86"/>
      <c r="P269" s="86"/>
      <c r="Q269" s="39"/>
    </row>
    <row r="270" spans="1:17" s="8" customFormat="1" x14ac:dyDescent="0.25">
      <c r="A270" s="391"/>
      <c r="B270" s="390"/>
      <c r="C270" s="393"/>
      <c r="D270" s="398"/>
      <c r="E270" s="111">
        <v>266</v>
      </c>
      <c r="F270" s="24" t="s">
        <v>247</v>
      </c>
      <c r="G270" s="25" t="s">
        <v>335</v>
      </c>
      <c r="H270" s="26" t="s">
        <v>448</v>
      </c>
      <c r="I270" s="27">
        <v>31.36</v>
      </c>
      <c r="J270" s="71"/>
      <c r="K270" s="106"/>
      <c r="L270" s="28">
        <v>11881.76</v>
      </c>
      <c r="M270" s="28">
        <v>0</v>
      </c>
      <c r="N270" s="90"/>
      <c r="O270" s="86"/>
      <c r="P270" s="86"/>
      <c r="Q270" s="39"/>
    </row>
    <row r="271" spans="1:17" s="8" customFormat="1" x14ac:dyDescent="0.25">
      <c r="A271" s="401">
        <f>A264+1</f>
        <v>43</v>
      </c>
      <c r="B271" s="408" t="s">
        <v>638</v>
      </c>
      <c r="C271" s="411" t="s">
        <v>152</v>
      </c>
      <c r="D271" s="409" t="s">
        <v>89</v>
      </c>
      <c r="E271" s="111">
        <v>267</v>
      </c>
      <c r="F271" s="24" t="s">
        <v>33</v>
      </c>
      <c r="G271" s="25" t="s">
        <v>90</v>
      </c>
      <c r="H271" s="26" t="s">
        <v>285</v>
      </c>
      <c r="I271" s="27">
        <v>1872.7</v>
      </c>
      <c r="J271" s="71" t="s">
        <v>1208</v>
      </c>
      <c r="K271" s="106">
        <v>21282917.140000001</v>
      </c>
      <c r="L271" s="28">
        <v>12257951.199999999</v>
      </c>
      <c r="M271" s="28">
        <v>5495981.25</v>
      </c>
      <c r="N271" s="90"/>
      <c r="O271" s="86"/>
      <c r="P271" s="86"/>
      <c r="Q271" s="39"/>
    </row>
    <row r="272" spans="1:17" s="8" customFormat="1" x14ac:dyDescent="0.25">
      <c r="A272" s="401"/>
      <c r="B272" s="408"/>
      <c r="C272" s="412"/>
      <c r="D272" s="406"/>
      <c r="E272" s="111">
        <v>268</v>
      </c>
      <c r="F272" s="24" t="s">
        <v>33</v>
      </c>
      <c r="G272" s="25" t="s">
        <v>90</v>
      </c>
      <c r="H272" s="26" t="s">
        <v>448</v>
      </c>
      <c r="I272" s="27">
        <v>35.4</v>
      </c>
      <c r="J272" s="71"/>
      <c r="K272" s="106"/>
      <c r="L272" s="28">
        <v>19293.12</v>
      </c>
      <c r="M272" s="28">
        <v>0</v>
      </c>
      <c r="N272" s="90"/>
      <c r="O272" s="86"/>
      <c r="P272" s="86"/>
      <c r="Q272" s="39"/>
    </row>
    <row r="273" spans="1:17" s="8" customFormat="1" x14ac:dyDescent="0.25">
      <c r="A273" s="401"/>
      <c r="B273" s="408"/>
      <c r="C273" s="412"/>
      <c r="D273" s="406"/>
      <c r="E273" s="111">
        <v>269</v>
      </c>
      <c r="F273" s="24" t="s">
        <v>33</v>
      </c>
      <c r="G273" s="25" t="s">
        <v>90</v>
      </c>
      <c r="H273" s="26" t="s">
        <v>448</v>
      </c>
      <c r="I273" s="27">
        <v>35.4</v>
      </c>
      <c r="J273" s="71"/>
      <c r="K273" s="106"/>
      <c r="L273" s="28">
        <v>19293.12</v>
      </c>
      <c r="M273" s="28">
        <v>0</v>
      </c>
      <c r="N273" s="90"/>
      <c r="O273" s="86"/>
      <c r="P273" s="86"/>
      <c r="Q273" s="39"/>
    </row>
    <row r="274" spans="1:17" s="8" customFormat="1" x14ac:dyDescent="0.25">
      <c r="A274" s="401"/>
      <c r="B274" s="408"/>
      <c r="C274" s="412"/>
      <c r="D274" s="406"/>
      <c r="E274" s="111">
        <v>270</v>
      </c>
      <c r="F274" s="24" t="s">
        <v>33</v>
      </c>
      <c r="G274" s="25" t="s">
        <v>90</v>
      </c>
      <c r="H274" s="26" t="s">
        <v>448</v>
      </c>
      <c r="I274" s="27">
        <v>35.4</v>
      </c>
      <c r="J274" s="71"/>
      <c r="K274" s="106"/>
      <c r="L274" s="28">
        <v>19296.64</v>
      </c>
      <c r="M274" s="28">
        <v>0</v>
      </c>
      <c r="N274" s="90"/>
      <c r="O274" s="86"/>
      <c r="P274" s="86"/>
      <c r="Q274" s="39"/>
    </row>
    <row r="275" spans="1:17" s="8" customFormat="1" x14ac:dyDescent="0.25">
      <c r="A275" s="401"/>
      <c r="B275" s="408"/>
      <c r="C275" s="413"/>
      <c r="D275" s="407"/>
      <c r="E275" s="111">
        <v>271</v>
      </c>
      <c r="F275" s="24" t="s">
        <v>33</v>
      </c>
      <c r="G275" s="25" t="s">
        <v>90</v>
      </c>
      <c r="H275" s="26" t="s">
        <v>1209</v>
      </c>
      <c r="I275" s="27">
        <v>0</v>
      </c>
      <c r="J275" s="71"/>
      <c r="K275" s="106"/>
      <c r="L275" s="28">
        <v>124539</v>
      </c>
      <c r="M275" s="28">
        <v>0</v>
      </c>
      <c r="N275" s="90"/>
      <c r="O275" s="86"/>
      <c r="P275" s="86"/>
      <c r="Q275" s="39"/>
    </row>
    <row r="276" spans="1:17" s="8" customFormat="1" x14ac:dyDescent="0.25">
      <c r="A276" s="401">
        <f>A271+1</f>
        <v>44</v>
      </c>
      <c r="B276" s="408" t="s">
        <v>642</v>
      </c>
      <c r="C276" s="411" t="s">
        <v>152</v>
      </c>
      <c r="D276" s="409" t="s">
        <v>64</v>
      </c>
      <c r="E276" s="111">
        <v>272</v>
      </c>
      <c r="F276" s="24" t="s">
        <v>65</v>
      </c>
      <c r="G276" s="25" t="s">
        <v>40</v>
      </c>
      <c r="H276" s="26" t="s">
        <v>285</v>
      </c>
      <c r="I276" s="27">
        <v>2375.6</v>
      </c>
      <c r="J276" s="71" t="s">
        <v>1213</v>
      </c>
      <c r="K276" s="106">
        <v>27824761.390000001</v>
      </c>
      <c r="L276" s="28">
        <v>22737584.32</v>
      </c>
      <c r="M276" s="28">
        <v>13636812.949999999</v>
      </c>
      <c r="N276" s="90"/>
      <c r="O276" s="86"/>
      <c r="P276" s="86"/>
      <c r="Q276" s="39"/>
    </row>
    <row r="277" spans="1:17" s="8" customFormat="1" x14ac:dyDescent="0.25">
      <c r="A277" s="401"/>
      <c r="B277" s="408"/>
      <c r="C277" s="412"/>
      <c r="D277" s="406"/>
      <c r="E277" s="111">
        <v>273</v>
      </c>
      <c r="F277" s="24" t="s">
        <v>65</v>
      </c>
      <c r="G277" s="25" t="s">
        <v>40</v>
      </c>
      <c r="H277" s="26" t="s">
        <v>448</v>
      </c>
      <c r="I277" s="27">
        <v>15</v>
      </c>
      <c r="J277" s="71"/>
      <c r="K277" s="106"/>
      <c r="L277" s="28">
        <v>11579.04</v>
      </c>
      <c r="M277" s="28">
        <v>0</v>
      </c>
      <c r="N277" s="90"/>
      <c r="O277" s="86"/>
      <c r="P277" s="86"/>
      <c r="Q277" s="39"/>
    </row>
    <row r="278" spans="1:17" s="8" customFormat="1" x14ac:dyDescent="0.25">
      <c r="A278" s="401"/>
      <c r="B278" s="408"/>
      <c r="C278" s="412"/>
      <c r="D278" s="406"/>
      <c r="E278" s="111">
        <v>274</v>
      </c>
      <c r="F278" s="24" t="s">
        <v>65</v>
      </c>
      <c r="G278" s="25" t="s">
        <v>40</v>
      </c>
      <c r="H278" s="26" t="s">
        <v>448</v>
      </c>
      <c r="I278" s="27">
        <v>15</v>
      </c>
      <c r="J278" s="71"/>
      <c r="K278" s="106"/>
      <c r="L278" s="28">
        <v>11579.04</v>
      </c>
      <c r="M278" s="28">
        <v>0</v>
      </c>
      <c r="N278" s="90"/>
      <c r="O278" s="86"/>
      <c r="P278" s="86"/>
      <c r="Q278" s="39"/>
    </row>
    <row r="279" spans="1:17" s="8" customFormat="1" x14ac:dyDescent="0.25">
      <c r="A279" s="401"/>
      <c r="B279" s="408"/>
      <c r="C279" s="412"/>
      <c r="D279" s="406"/>
      <c r="E279" s="111">
        <v>275</v>
      </c>
      <c r="F279" s="24" t="s">
        <v>65</v>
      </c>
      <c r="G279" s="25" t="s">
        <v>40</v>
      </c>
      <c r="H279" s="26" t="s">
        <v>448</v>
      </c>
      <c r="I279" s="27">
        <v>15</v>
      </c>
      <c r="J279" s="71"/>
      <c r="K279" s="106"/>
      <c r="L279" s="28">
        <v>11579.04</v>
      </c>
      <c r="M279" s="28">
        <v>0</v>
      </c>
      <c r="N279" s="90"/>
      <c r="O279" s="86"/>
      <c r="P279" s="86"/>
      <c r="Q279" s="39"/>
    </row>
    <row r="280" spans="1:17" s="8" customFormat="1" x14ac:dyDescent="0.25">
      <c r="A280" s="401"/>
      <c r="B280" s="408"/>
      <c r="C280" s="412"/>
      <c r="D280" s="406"/>
      <c r="E280" s="111">
        <v>276</v>
      </c>
      <c r="F280" s="24" t="s">
        <v>65</v>
      </c>
      <c r="G280" s="25" t="s">
        <v>40</v>
      </c>
      <c r="H280" s="26" t="s">
        <v>448</v>
      </c>
      <c r="I280" s="27">
        <v>15</v>
      </c>
      <c r="J280" s="71"/>
      <c r="K280" s="106"/>
      <c r="L280" s="28">
        <v>11579.04</v>
      </c>
      <c r="M280" s="28">
        <v>0</v>
      </c>
      <c r="N280" s="90"/>
      <c r="O280" s="86"/>
      <c r="P280" s="86"/>
      <c r="Q280" s="39"/>
    </row>
    <row r="281" spans="1:17" s="8" customFormat="1" x14ac:dyDescent="0.25">
      <c r="A281" s="401"/>
      <c r="B281" s="408"/>
      <c r="C281" s="412"/>
      <c r="D281" s="406"/>
      <c r="E281" s="111">
        <v>277</v>
      </c>
      <c r="F281" s="24" t="s">
        <v>65</v>
      </c>
      <c r="G281" s="25" t="s">
        <v>40</v>
      </c>
      <c r="H281" s="26" t="s">
        <v>448</v>
      </c>
      <c r="I281" s="27">
        <v>15</v>
      </c>
      <c r="J281" s="71"/>
      <c r="K281" s="106"/>
      <c r="L281" s="28">
        <v>11579.04</v>
      </c>
      <c r="M281" s="28">
        <v>0</v>
      </c>
      <c r="N281" s="90"/>
      <c r="O281" s="86"/>
      <c r="P281" s="86"/>
      <c r="Q281" s="39"/>
    </row>
    <row r="282" spans="1:17" s="8" customFormat="1" x14ac:dyDescent="0.25">
      <c r="A282" s="401"/>
      <c r="B282" s="408"/>
      <c r="C282" s="412"/>
      <c r="D282" s="406"/>
      <c r="E282" s="111">
        <v>278</v>
      </c>
      <c r="F282" s="24" t="s">
        <v>65</v>
      </c>
      <c r="G282" s="25" t="s">
        <v>40</v>
      </c>
      <c r="H282" s="26" t="s">
        <v>448</v>
      </c>
      <c r="I282" s="27">
        <v>15</v>
      </c>
      <c r="J282" s="71"/>
      <c r="K282" s="106"/>
      <c r="L282" s="28">
        <v>11579.04</v>
      </c>
      <c r="M282" s="28">
        <v>0</v>
      </c>
      <c r="N282" s="90"/>
      <c r="O282" s="86"/>
      <c r="P282" s="86"/>
      <c r="Q282" s="39"/>
    </row>
    <row r="283" spans="1:17" s="8" customFormat="1" x14ac:dyDescent="0.25">
      <c r="A283" s="401"/>
      <c r="B283" s="408"/>
      <c r="C283" s="412"/>
      <c r="D283" s="406"/>
      <c r="E283" s="111">
        <v>279</v>
      </c>
      <c r="F283" s="24" t="s">
        <v>65</v>
      </c>
      <c r="G283" s="25" t="s">
        <v>40</v>
      </c>
      <c r="H283" s="26" t="s">
        <v>448</v>
      </c>
      <c r="I283" s="27">
        <v>15</v>
      </c>
      <c r="J283" s="71"/>
      <c r="K283" s="106"/>
      <c r="L283" s="28">
        <v>11579.04</v>
      </c>
      <c r="M283" s="28">
        <v>0</v>
      </c>
      <c r="N283" s="90"/>
      <c r="O283" s="86"/>
      <c r="P283" s="86"/>
      <c r="Q283" s="39"/>
    </row>
    <row r="284" spans="1:17" s="8" customFormat="1" x14ac:dyDescent="0.25">
      <c r="A284" s="401"/>
      <c r="B284" s="408"/>
      <c r="C284" s="412"/>
      <c r="D284" s="406"/>
      <c r="E284" s="111">
        <v>280</v>
      </c>
      <c r="F284" s="24" t="s">
        <v>65</v>
      </c>
      <c r="G284" s="25" t="s">
        <v>40</v>
      </c>
      <c r="H284" s="26" t="s">
        <v>448</v>
      </c>
      <c r="I284" s="27">
        <v>15</v>
      </c>
      <c r="J284" s="71"/>
      <c r="K284" s="106"/>
      <c r="L284" s="28">
        <v>11579.04</v>
      </c>
      <c r="M284" s="28">
        <v>0</v>
      </c>
      <c r="N284" s="90"/>
      <c r="O284" s="86"/>
      <c r="P284" s="86"/>
      <c r="Q284" s="39"/>
    </row>
    <row r="285" spans="1:17" s="8" customFormat="1" x14ac:dyDescent="0.25">
      <c r="A285" s="401"/>
      <c r="B285" s="408"/>
      <c r="C285" s="412"/>
      <c r="D285" s="406"/>
      <c r="E285" s="111">
        <v>281</v>
      </c>
      <c r="F285" s="24" t="s">
        <v>65</v>
      </c>
      <c r="G285" s="25" t="s">
        <v>40</v>
      </c>
      <c r="H285" s="26" t="s">
        <v>448</v>
      </c>
      <c r="I285" s="27">
        <v>15</v>
      </c>
      <c r="J285" s="71"/>
      <c r="K285" s="106"/>
      <c r="L285" s="28">
        <v>11579.04</v>
      </c>
      <c r="M285" s="28">
        <v>0</v>
      </c>
      <c r="N285" s="90"/>
      <c r="O285" s="86"/>
      <c r="P285" s="86"/>
      <c r="Q285" s="39"/>
    </row>
    <row r="286" spans="1:17" s="8" customFormat="1" x14ac:dyDescent="0.25">
      <c r="A286" s="401"/>
      <c r="B286" s="408"/>
      <c r="C286" s="413"/>
      <c r="D286" s="407"/>
      <c r="E286" s="111">
        <v>282</v>
      </c>
      <c r="F286" s="24" t="s">
        <v>65</v>
      </c>
      <c r="G286" s="25" t="s">
        <v>40</v>
      </c>
      <c r="H286" s="26" t="s">
        <v>448</v>
      </c>
      <c r="I286" s="27">
        <v>15</v>
      </c>
      <c r="J286" s="71"/>
      <c r="K286" s="106"/>
      <c r="L286" s="28">
        <v>11587.84</v>
      </c>
      <c r="M286" s="28">
        <v>0</v>
      </c>
      <c r="N286" s="90"/>
      <c r="O286" s="86"/>
      <c r="P286" s="86"/>
      <c r="Q286" s="39"/>
    </row>
    <row r="287" spans="1:17" s="8" customFormat="1" ht="85.5" customHeight="1" x14ac:dyDescent="0.25">
      <c r="A287" s="141">
        <v>45</v>
      </c>
      <c r="B287" s="361" t="s">
        <v>235</v>
      </c>
      <c r="C287" s="109">
        <v>1</v>
      </c>
      <c r="D287" s="32" t="s">
        <v>79</v>
      </c>
      <c r="E287" s="111">
        <v>283</v>
      </c>
      <c r="F287" s="24" t="s">
        <v>1309</v>
      </c>
      <c r="G287" s="25" t="s">
        <v>183</v>
      </c>
      <c r="H287" s="26" t="s">
        <v>417</v>
      </c>
      <c r="I287" s="27">
        <v>0</v>
      </c>
      <c r="J287" s="71"/>
      <c r="K287" s="106"/>
      <c r="L287" s="28">
        <v>77691.679999999993</v>
      </c>
      <c r="M287" s="28">
        <v>0</v>
      </c>
      <c r="N287" s="90"/>
      <c r="O287" s="86"/>
      <c r="P287" s="86"/>
      <c r="Q287" s="39"/>
    </row>
    <row r="288" spans="1:17" s="88" customFormat="1" ht="16.5" customHeight="1" x14ac:dyDescent="0.25">
      <c r="A288" s="401">
        <v>46</v>
      </c>
      <c r="B288" s="388" t="s">
        <v>1339</v>
      </c>
      <c r="C288" s="58" t="s">
        <v>152</v>
      </c>
      <c r="D288" s="83" t="s">
        <v>265</v>
      </c>
      <c r="E288" s="111">
        <v>284</v>
      </c>
      <c r="F288" s="24" t="s">
        <v>278</v>
      </c>
      <c r="G288" s="25" t="s">
        <v>93</v>
      </c>
      <c r="H288" s="26" t="s">
        <v>327</v>
      </c>
      <c r="I288" s="27">
        <v>9156.1</v>
      </c>
      <c r="J288" s="71" t="s">
        <v>1375</v>
      </c>
      <c r="K288" s="44">
        <v>26787337.739999998</v>
      </c>
      <c r="L288" s="28">
        <v>19336176.640000001</v>
      </c>
      <c r="M288" s="28">
        <v>13190343.119999999</v>
      </c>
      <c r="N288" s="39"/>
      <c r="O288" s="86"/>
      <c r="P288" s="86"/>
      <c r="Q288" s="39"/>
    </row>
    <row r="289" spans="1:17" s="88" customFormat="1" ht="16.5" customHeight="1" x14ac:dyDescent="0.25">
      <c r="A289" s="401"/>
      <c r="B289" s="389"/>
      <c r="C289" s="58"/>
      <c r="D289" s="83"/>
      <c r="E289" s="111">
        <v>285</v>
      </c>
      <c r="F289" s="24" t="s">
        <v>278</v>
      </c>
      <c r="G289" s="25" t="s">
        <v>93</v>
      </c>
      <c r="H289" s="26" t="s">
        <v>246</v>
      </c>
      <c r="I289" s="27">
        <v>60.5</v>
      </c>
      <c r="J289" s="71"/>
      <c r="K289" s="44"/>
      <c r="L289" s="28">
        <v>43614.559999999998</v>
      </c>
      <c r="M289" s="28">
        <v>14379.95</v>
      </c>
      <c r="N289" s="39"/>
      <c r="O289" s="86"/>
      <c r="P289" s="86"/>
      <c r="Q289" s="39"/>
    </row>
    <row r="290" spans="1:17" s="88" customFormat="1" ht="38.25" customHeight="1" x14ac:dyDescent="0.25">
      <c r="A290" s="401"/>
      <c r="B290" s="389"/>
      <c r="C290" s="58"/>
      <c r="D290" s="83"/>
      <c r="E290" s="111">
        <v>286</v>
      </c>
      <c r="F290" s="24" t="s">
        <v>278</v>
      </c>
      <c r="G290" s="25" t="s">
        <v>1376</v>
      </c>
      <c r="H290" s="26" t="s">
        <v>988</v>
      </c>
      <c r="I290" s="27">
        <v>1431.4</v>
      </c>
      <c r="J290" s="71" t="s">
        <v>1251</v>
      </c>
      <c r="K290" s="44">
        <v>12784162.619999999</v>
      </c>
      <c r="L290" s="28">
        <v>4873559.68</v>
      </c>
      <c r="M290" s="28">
        <v>52023.33</v>
      </c>
      <c r="N290" s="39"/>
      <c r="O290" s="86"/>
      <c r="P290" s="86"/>
      <c r="Q290" s="39"/>
    </row>
    <row r="291" spans="1:17" s="88" customFormat="1" ht="38.25" customHeight="1" x14ac:dyDescent="0.25">
      <c r="A291" s="401"/>
      <c r="B291" s="389"/>
      <c r="C291" s="58"/>
      <c r="D291" s="83"/>
      <c r="E291" s="111">
        <v>287</v>
      </c>
      <c r="F291" s="24" t="s">
        <v>278</v>
      </c>
      <c r="G291" s="25" t="s">
        <v>987</v>
      </c>
      <c r="H291" s="26" t="s">
        <v>423</v>
      </c>
      <c r="I291" s="27">
        <v>0</v>
      </c>
      <c r="J291" s="71"/>
      <c r="K291" s="44"/>
      <c r="L291" s="28">
        <v>638390</v>
      </c>
      <c r="M291" s="28">
        <v>370265.78</v>
      </c>
      <c r="N291" s="39"/>
      <c r="O291" s="86"/>
      <c r="P291" s="86"/>
      <c r="Q291" s="39"/>
    </row>
    <row r="292" spans="1:17" s="88" customFormat="1" ht="16.5" customHeight="1" x14ac:dyDescent="0.25">
      <c r="A292" s="401"/>
      <c r="B292" s="390"/>
      <c r="C292" s="80"/>
      <c r="D292" s="84"/>
      <c r="E292" s="111">
        <v>288</v>
      </c>
      <c r="F292" s="24" t="s">
        <v>278</v>
      </c>
      <c r="G292" s="25" t="s">
        <v>93</v>
      </c>
      <c r="H292" s="26" t="s">
        <v>423</v>
      </c>
      <c r="I292" s="27">
        <v>0</v>
      </c>
      <c r="J292" s="71"/>
      <c r="K292" s="44"/>
      <c r="L292" s="28">
        <v>991504.22</v>
      </c>
      <c r="M292" s="28">
        <v>581682.98</v>
      </c>
      <c r="N292" s="39"/>
      <c r="O292" s="86"/>
      <c r="P292" s="86"/>
      <c r="Q292" s="39"/>
    </row>
    <row r="293" spans="1:17" s="8" customFormat="1" ht="45" customHeight="1" x14ac:dyDescent="0.25">
      <c r="A293" s="401">
        <f>A288+1</f>
        <v>47</v>
      </c>
      <c r="B293" s="408" t="s">
        <v>802</v>
      </c>
      <c r="C293" s="384" t="s">
        <v>152</v>
      </c>
      <c r="D293" s="396" t="s">
        <v>266</v>
      </c>
      <c r="E293" s="111">
        <v>289</v>
      </c>
      <c r="F293" s="24" t="s">
        <v>33</v>
      </c>
      <c r="G293" s="25" t="s">
        <v>264</v>
      </c>
      <c r="H293" s="26" t="s">
        <v>327</v>
      </c>
      <c r="I293" s="27">
        <v>6023</v>
      </c>
      <c r="J293" s="71" t="s">
        <v>1253</v>
      </c>
      <c r="K293" s="106">
        <v>79207750.239999995</v>
      </c>
      <c r="L293" s="28">
        <v>42078178.560000002</v>
      </c>
      <c r="M293" s="28">
        <v>25668510.949999999</v>
      </c>
      <c r="N293" s="90"/>
      <c r="O293" s="86"/>
      <c r="P293" s="86"/>
      <c r="Q293" s="39"/>
    </row>
    <row r="294" spans="1:17" s="8" customFormat="1" ht="28.5" customHeight="1" x14ac:dyDescent="0.25">
      <c r="A294" s="401"/>
      <c r="B294" s="408"/>
      <c r="C294" s="385"/>
      <c r="D294" s="397"/>
      <c r="E294" s="111">
        <v>290</v>
      </c>
      <c r="F294" s="24" t="s">
        <v>33</v>
      </c>
      <c r="G294" s="25" t="s">
        <v>264</v>
      </c>
      <c r="H294" s="26" t="s">
        <v>420</v>
      </c>
      <c r="I294" s="27">
        <v>0</v>
      </c>
      <c r="J294" s="71"/>
      <c r="K294" s="106"/>
      <c r="L294" s="28">
        <v>73768.86</v>
      </c>
      <c r="M294" s="28">
        <v>30327.87</v>
      </c>
      <c r="N294" s="90"/>
      <c r="O294" s="86"/>
      <c r="P294" s="86"/>
      <c r="Q294" s="39"/>
    </row>
    <row r="295" spans="1:17" s="8" customFormat="1" ht="27" customHeight="1" x14ac:dyDescent="0.25">
      <c r="A295" s="401"/>
      <c r="B295" s="408"/>
      <c r="C295" s="393"/>
      <c r="D295" s="398"/>
      <c r="E295" s="111">
        <v>291</v>
      </c>
      <c r="F295" s="24" t="s">
        <v>33</v>
      </c>
      <c r="G295" s="25" t="s">
        <v>353</v>
      </c>
      <c r="H295" s="26" t="s">
        <v>1073</v>
      </c>
      <c r="I295" s="27">
        <v>0</v>
      </c>
      <c r="J295" s="71"/>
      <c r="K295" s="106"/>
      <c r="L295" s="28">
        <v>1141767.96</v>
      </c>
      <c r="M295" s="28">
        <v>659687.80000000005</v>
      </c>
      <c r="N295" s="90"/>
      <c r="O295" s="86"/>
      <c r="P295" s="86"/>
      <c r="Q295" s="39"/>
    </row>
    <row r="296" spans="1:17" s="8" customFormat="1" ht="12.75" customHeight="1" x14ac:dyDescent="0.25">
      <c r="A296" s="401">
        <f>A293+1</f>
        <v>48</v>
      </c>
      <c r="B296" s="408" t="s">
        <v>660</v>
      </c>
      <c r="C296" s="411" t="s">
        <v>152</v>
      </c>
      <c r="D296" s="409" t="s">
        <v>82</v>
      </c>
      <c r="E296" s="111">
        <v>292</v>
      </c>
      <c r="F296" s="24" t="s">
        <v>195</v>
      </c>
      <c r="G296" s="25" t="s">
        <v>36</v>
      </c>
      <c r="H296" s="26" t="s">
        <v>327</v>
      </c>
      <c r="I296" s="27">
        <v>1934</v>
      </c>
      <c r="J296" s="71" t="s">
        <v>1413</v>
      </c>
      <c r="K296" s="90">
        <v>28424059.079999998</v>
      </c>
      <c r="L296" s="28">
        <v>6198042.4000000004</v>
      </c>
      <c r="M296" s="28">
        <v>0</v>
      </c>
      <c r="N296" s="90"/>
      <c r="O296" s="86"/>
      <c r="P296" s="86"/>
      <c r="Q296" s="39"/>
    </row>
    <row r="297" spans="1:17" s="8" customFormat="1" ht="26.4" x14ac:dyDescent="0.25">
      <c r="A297" s="401"/>
      <c r="B297" s="408"/>
      <c r="C297" s="412"/>
      <c r="D297" s="406"/>
      <c r="E297" s="111">
        <v>293</v>
      </c>
      <c r="F297" s="24" t="s">
        <v>195</v>
      </c>
      <c r="G297" s="25" t="s">
        <v>36</v>
      </c>
      <c r="H297" s="26" t="s">
        <v>228</v>
      </c>
      <c r="I297" s="27">
        <v>22.4</v>
      </c>
      <c r="J297" s="71"/>
      <c r="K297" s="106"/>
      <c r="L297" s="28">
        <v>8059.04</v>
      </c>
      <c r="M297" s="28">
        <v>0</v>
      </c>
      <c r="N297" s="90"/>
      <c r="O297" s="86"/>
      <c r="P297" s="86"/>
      <c r="Q297" s="39"/>
    </row>
    <row r="298" spans="1:17" s="8" customFormat="1" ht="26.4" x14ac:dyDescent="0.25">
      <c r="A298" s="401"/>
      <c r="B298" s="408"/>
      <c r="C298" s="412"/>
      <c r="D298" s="406"/>
      <c r="E298" s="111">
        <v>294</v>
      </c>
      <c r="F298" s="24" t="s">
        <v>195</v>
      </c>
      <c r="G298" s="25" t="s">
        <v>36</v>
      </c>
      <c r="H298" s="26" t="s">
        <v>421</v>
      </c>
      <c r="I298" s="27">
        <v>0</v>
      </c>
      <c r="J298" s="71"/>
      <c r="K298" s="106"/>
      <c r="L298" s="28">
        <v>369880.1</v>
      </c>
      <c r="M298" s="28">
        <v>65756.38</v>
      </c>
      <c r="N298" s="90"/>
      <c r="O298" s="86"/>
      <c r="P298" s="86"/>
      <c r="Q298" s="39"/>
    </row>
    <row r="299" spans="1:17" s="8" customFormat="1" x14ac:dyDescent="0.25">
      <c r="A299" s="401"/>
      <c r="B299" s="408"/>
      <c r="C299" s="412"/>
      <c r="D299" s="406"/>
      <c r="E299" s="111">
        <v>295</v>
      </c>
      <c r="F299" s="24" t="s">
        <v>273</v>
      </c>
      <c r="G299" s="25" t="s">
        <v>96</v>
      </c>
      <c r="H299" s="26" t="s">
        <v>327</v>
      </c>
      <c r="I299" s="27">
        <v>1445.9</v>
      </c>
      <c r="J299" s="71" t="s">
        <v>1609</v>
      </c>
      <c r="K299" s="106">
        <v>33467531.059999999</v>
      </c>
      <c r="L299" s="28">
        <v>4855049.76</v>
      </c>
      <c r="M299" s="28">
        <v>0</v>
      </c>
      <c r="N299" s="90"/>
      <c r="O299" s="86"/>
      <c r="P299" s="86"/>
      <c r="Q299" s="39"/>
    </row>
    <row r="300" spans="1:17" s="8" customFormat="1" x14ac:dyDescent="0.25">
      <c r="A300" s="401"/>
      <c r="B300" s="408"/>
      <c r="C300" s="412"/>
      <c r="D300" s="406"/>
      <c r="E300" s="111">
        <v>296</v>
      </c>
      <c r="F300" s="24" t="s">
        <v>273</v>
      </c>
      <c r="G300" s="25" t="s">
        <v>96</v>
      </c>
      <c r="H300" s="26" t="s">
        <v>246</v>
      </c>
      <c r="I300" s="27">
        <v>10.6</v>
      </c>
      <c r="J300" s="71"/>
      <c r="K300" s="106"/>
      <c r="L300" s="28">
        <v>5008.96</v>
      </c>
      <c r="M300" s="28">
        <v>0</v>
      </c>
      <c r="N300" s="90"/>
      <c r="O300" s="86"/>
      <c r="P300" s="86"/>
      <c r="Q300" s="39"/>
    </row>
    <row r="301" spans="1:17" s="8" customFormat="1" ht="26.4" x14ac:dyDescent="0.25">
      <c r="A301" s="401"/>
      <c r="B301" s="408"/>
      <c r="C301" s="412"/>
      <c r="D301" s="406"/>
      <c r="E301" s="111">
        <v>297</v>
      </c>
      <c r="F301" s="24" t="s">
        <v>273</v>
      </c>
      <c r="G301" s="25" t="s">
        <v>96</v>
      </c>
      <c r="H301" s="26" t="s">
        <v>422</v>
      </c>
      <c r="I301" s="27">
        <v>0</v>
      </c>
      <c r="J301" s="71"/>
      <c r="K301" s="106"/>
      <c r="L301" s="28">
        <v>30416.400000000001</v>
      </c>
      <c r="M301" s="28">
        <v>0</v>
      </c>
      <c r="N301" s="90"/>
      <c r="O301" s="86"/>
      <c r="P301" s="86"/>
      <c r="Q301" s="39" t="s">
        <v>1365</v>
      </c>
    </row>
    <row r="302" spans="1:17" s="8" customFormat="1" x14ac:dyDescent="0.25">
      <c r="A302" s="401"/>
      <c r="B302" s="408"/>
      <c r="C302" s="412"/>
      <c r="D302" s="406"/>
      <c r="E302" s="111">
        <v>298</v>
      </c>
      <c r="F302" s="24" t="s">
        <v>273</v>
      </c>
      <c r="G302" s="25" t="s">
        <v>96</v>
      </c>
      <c r="H302" s="26" t="s">
        <v>423</v>
      </c>
      <c r="I302" s="27">
        <v>0</v>
      </c>
      <c r="J302" s="71"/>
      <c r="K302" s="106"/>
      <c r="L302" s="28">
        <v>188000</v>
      </c>
      <c r="M302" s="28">
        <v>105279.56</v>
      </c>
      <c r="N302" s="90"/>
      <c r="O302" s="86"/>
      <c r="P302" s="86"/>
      <c r="Q302" s="39"/>
    </row>
    <row r="303" spans="1:17" s="8" customFormat="1" x14ac:dyDescent="0.25">
      <c r="A303" s="401"/>
      <c r="B303" s="408"/>
      <c r="C303" s="413"/>
      <c r="D303" s="407"/>
      <c r="E303" s="111">
        <v>299</v>
      </c>
      <c r="F303" s="24" t="s">
        <v>273</v>
      </c>
      <c r="G303" s="25" t="s">
        <v>96</v>
      </c>
      <c r="H303" s="26" t="s">
        <v>423</v>
      </c>
      <c r="I303" s="27">
        <v>0</v>
      </c>
      <c r="J303" s="71"/>
      <c r="K303" s="106"/>
      <c r="L303" s="28">
        <v>322896</v>
      </c>
      <c r="M303" s="28">
        <v>179745.44</v>
      </c>
      <c r="N303" s="90"/>
      <c r="O303" s="86"/>
      <c r="P303" s="86"/>
      <c r="Q303" s="39"/>
    </row>
    <row r="304" spans="1:17" s="8" customFormat="1" ht="26.25" customHeight="1" x14ac:dyDescent="0.25">
      <c r="A304" s="401">
        <v>49</v>
      </c>
      <c r="B304" s="408" t="s">
        <v>655</v>
      </c>
      <c r="C304" s="411" t="s">
        <v>152</v>
      </c>
      <c r="D304" s="409" t="s">
        <v>229</v>
      </c>
      <c r="E304" s="111">
        <v>300</v>
      </c>
      <c r="F304" s="24" t="s">
        <v>46</v>
      </c>
      <c r="G304" s="25" t="s">
        <v>272</v>
      </c>
      <c r="H304" s="26" t="s">
        <v>327</v>
      </c>
      <c r="I304" s="27">
        <v>3990.6</v>
      </c>
      <c r="J304" s="71" t="s">
        <v>1254</v>
      </c>
      <c r="K304" s="106">
        <v>53498941.340000004</v>
      </c>
      <c r="L304" s="28">
        <v>10836481.92</v>
      </c>
      <c r="M304" s="28">
        <v>0</v>
      </c>
      <c r="N304" s="93"/>
      <c r="O304" s="86"/>
      <c r="P304" s="86"/>
      <c r="Q304" s="39"/>
    </row>
    <row r="305" spans="1:17" s="8" customFormat="1" ht="43.8" customHeight="1" x14ac:dyDescent="0.25">
      <c r="A305" s="401"/>
      <c r="B305" s="408"/>
      <c r="C305" s="412"/>
      <c r="D305" s="406"/>
      <c r="E305" s="111">
        <v>301</v>
      </c>
      <c r="F305" s="24" t="s">
        <v>46</v>
      </c>
      <c r="G305" s="25" t="s">
        <v>272</v>
      </c>
      <c r="H305" s="26" t="s">
        <v>417</v>
      </c>
      <c r="I305" s="27">
        <v>0</v>
      </c>
      <c r="J305" s="71"/>
      <c r="K305" s="106"/>
      <c r="L305" s="28">
        <v>150742.24</v>
      </c>
      <c r="M305" s="28">
        <v>0</v>
      </c>
      <c r="N305" s="90"/>
      <c r="O305" s="86"/>
      <c r="P305" s="86" t="s">
        <v>1365</v>
      </c>
      <c r="Q305" s="39"/>
    </row>
    <row r="306" spans="1:17" s="88" customFormat="1" x14ac:dyDescent="0.25">
      <c r="A306" s="401">
        <f>A304+1</f>
        <v>50</v>
      </c>
      <c r="B306" s="408" t="s">
        <v>538</v>
      </c>
      <c r="C306" s="411" t="s">
        <v>152</v>
      </c>
      <c r="D306" s="409" t="s">
        <v>238</v>
      </c>
      <c r="E306" s="111">
        <v>302</v>
      </c>
      <c r="F306" s="24" t="s">
        <v>239</v>
      </c>
      <c r="G306" s="25" t="s">
        <v>339</v>
      </c>
      <c r="H306" s="26" t="s">
        <v>327</v>
      </c>
      <c r="I306" s="27">
        <v>2174.9</v>
      </c>
      <c r="J306" s="71" t="s">
        <v>1255</v>
      </c>
      <c r="K306" s="44">
        <v>25269597.629999999</v>
      </c>
      <c r="L306" s="28">
        <v>7928963.1799999997</v>
      </c>
      <c r="M306" s="28">
        <v>961293.75</v>
      </c>
      <c r="N306" s="39"/>
      <c r="O306" s="86"/>
      <c r="P306" s="86"/>
      <c r="Q306" s="39"/>
    </row>
    <row r="307" spans="1:17" s="88" customFormat="1" x14ac:dyDescent="0.25">
      <c r="A307" s="401"/>
      <c r="B307" s="408"/>
      <c r="C307" s="412"/>
      <c r="D307" s="406"/>
      <c r="E307" s="111">
        <v>303</v>
      </c>
      <c r="F307" s="24" t="s">
        <v>239</v>
      </c>
      <c r="G307" s="25" t="s">
        <v>339</v>
      </c>
      <c r="H307" s="26" t="s">
        <v>246</v>
      </c>
      <c r="I307" s="27">
        <v>45</v>
      </c>
      <c r="J307" s="71"/>
      <c r="K307" s="44"/>
      <c r="L307" s="28">
        <v>31488.16</v>
      </c>
      <c r="M307" s="28">
        <v>0</v>
      </c>
      <c r="N307" s="39"/>
      <c r="O307" s="86"/>
      <c r="P307" s="86"/>
      <c r="Q307" s="39"/>
    </row>
    <row r="308" spans="1:17" s="88" customFormat="1" ht="32.4" customHeight="1" x14ac:dyDescent="0.25">
      <c r="A308" s="401"/>
      <c r="B308" s="408"/>
      <c r="C308" s="412"/>
      <c r="D308" s="406"/>
      <c r="E308" s="111">
        <v>304</v>
      </c>
      <c r="F308" s="24" t="s">
        <v>239</v>
      </c>
      <c r="G308" s="25" t="s">
        <v>339</v>
      </c>
      <c r="H308" s="26" t="s">
        <v>310</v>
      </c>
      <c r="I308" s="57">
        <v>43.2</v>
      </c>
      <c r="J308" s="71"/>
      <c r="K308" s="44"/>
      <c r="L308" s="28">
        <v>34951.839999999997</v>
      </c>
      <c r="M308" s="28">
        <v>2498.7600000000002</v>
      </c>
      <c r="N308" s="39"/>
      <c r="O308" s="86"/>
      <c r="P308" s="86"/>
      <c r="Q308" s="39"/>
    </row>
    <row r="309" spans="1:17" s="88" customFormat="1" x14ac:dyDescent="0.25">
      <c r="A309" s="401"/>
      <c r="B309" s="408"/>
      <c r="C309" s="412"/>
      <c r="D309" s="406"/>
      <c r="E309" s="111">
        <v>305</v>
      </c>
      <c r="F309" s="24" t="s">
        <v>239</v>
      </c>
      <c r="G309" s="25" t="s">
        <v>339</v>
      </c>
      <c r="H309" s="26" t="s">
        <v>310</v>
      </c>
      <c r="I309" s="57">
        <v>67.400000000000006</v>
      </c>
      <c r="J309" s="71"/>
      <c r="K309" s="44"/>
      <c r="L309" s="28">
        <v>42970.400000000001</v>
      </c>
      <c r="M309" s="28">
        <v>0</v>
      </c>
      <c r="N309" s="39"/>
      <c r="O309" s="86"/>
      <c r="P309" s="86"/>
      <c r="Q309" s="39"/>
    </row>
    <row r="310" spans="1:17" s="88" customFormat="1" ht="26.4" x14ac:dyDescent="0.25">
      <c r="A310" s="401"/>
      <c r="B310" s="408"/>
      <c r="C310" s="412"/>
      <c r="D310" s="406"/>
      <c r="E310" s="111">
        <v>306</v>
      </c>
      <c r="F310" s="24" t="s">
        <v>239</v>
      </c>
      <c r="G310" s="25" t="s">
        <v>339</v>
      </c>
      <c r="H310" s="26" t="s">
        <v>994</v>
      </c>
      <c r="I310" s="57">
        <v>0</v>
      </c>
      <c r="J310" s="71"/>
      <c r="K310" s="44"/>
      <c r="L310" s="28">
        <v>179179</v>
      </c>
      <c r="M310" s="28">
        <v>111860.98</v>
      </c>
      <c r="N310" s="39"/>
      <c r="O310" s="86"/>
      <c r="P310" s="86"/>
      <c r="Q310" s="39"/>
    </row>
    <row r="311" spans="1:17" s="88" customFormat="1" ht="26.4" x14ac:dyDescent="0.25">
      <c r="A311" s="401"/>
      <c r="B311" s="408"/>
      <c r="C311" s="413"/>
      <c r="D311" s="407"/>
      <c r="E311" s="111">
        <v>307</v>
      </c>
      <c r="F311" s="24" t="s">
        <v>239</v>
      </c>
      <c r="G311" s="25" t="s">
        <v>339</v>
      </c>
      <c r="H311" s="26" t="s">
        <v>420</v>
      </c>
      <c r="I311" s="57">
        <v>0</v>
      </c>
      <c r="J311" s="71"/>
      <c r="K311" s="44"/>
      <c r="L311" s="28">
        <v>73768.86</v>
      </c>
      <c r="M311" s="28">
        <v>30942.63</v>
      </c>
      <c r="N311" s="39"/>
      <c r="O311" s="86"/>
      <c r="P311" s="86"/>
      <c r="Q311" s="39"/>
    </row>
    <row r="312" spans="1:17" s="88" customFormat="1" x14ac:dyDescent="0.25">
      <c r="A312" s="401">
        <f>A306+1</f>
        <v>51</v>
      </c>
      <c r="B312" s="408" t="s">
        <v>995</v>
      </c>
      <c r="C312" s="411" t="s">
        <v>152</v>
      </c>
      <c r="D312" s="409" t="s">
        <v>311</v>
      </c>
      <c r="E312" s="111">
        <v>308</v>
      </c>
      <c r="F312" s="24" t="s">
        <v>395</v>
      </c>
      <c r="G312" s="25" t="s">
        <v>154</v>
      </c>
      <c r="H312" s="26" t="s">
        <v>327</v>
      </c>
      <c r="I312" s="27">
        <v>3413.6</v>
      </c>
      <c r="J312" s="71" t="s">
        <v>1256</v>
      </c>
      <c r="K312" s="44">
        <v>38354185.520000003</v>
      </c>
      <c r="L312" s="28">
        <v>12639946.880000001</v>
      </c>
      <c r="M312" s="28">
        <v>4226056.46</v>
      </c>
      <c r="N312" s="39"/>
      <c r="O312" s="86"/>
      <c r="P312" s="86"/>
      <c r="Q312" s="39"/>
    </row>
    <row r="313" spans="1:17" s="88" customFormat="1" ht="26.4" x14ac:dyDescent="0.25">
      <c r="A313" s="401"/>
      <c r="B313" s="408"/>
      <c r="C313" s="412"/>
      <c r="D313" s="406"/>
      <c r="E313" s="111">
        <v>309</v>
      </c>
      <c r="F313" s="24" t="s">
        <v>395</v>
      </c>
      <c r="G313" s="25" t="s">
        <v>154</v>
      </c>
      <c r="H313" s="26" t="s">
        <v>426</v>
      </c>
      <c r="I313" s="27">
        <v>0</v>
      </c>
      <c r="J313" s="71"/>
      <c r="K313" s="44"/>
      <c r="L313" s="28">
        <v>683366.29</v>
      </c>
      <c r="M313" s="28">
        <v>398630.04</v>
      </c>
      <c r="N313" s="39"/>
      <c r="O313" s="86"/>
      <c r="P313" s="86"/>
      <c r="Q313" s="39"/>
    </row>
    <row r="314" spans="1:17" s="8" customFormat="1" ht="33.75" customHeight="1" x14ac:dyDescent="0.25">
      <c r="A314" s="401">
        <f>A312+1</f>
        <v>52</v>
      </c>
      <c r="B314" s="408" t="s">
        <v>710</v>
      </c>
      <c r="C314" s="411" t="s">
        <v>152</v>
      </c>
      <c r="D314" s="409" t="s">
        <v>188</v>
      </c>
      <c r="E314" s="111">
        <v>310</v>
      </c>
      <c r="F314" s="24" t="s">
        <v>389</v>
      </c>
      <c r="G314" s="25" t="s">
        <v>297</v>
      </c>
      <c r="H314" s="26" t="s">
        <v>327</v>
      </c>
      <c r="I314" s="27">
        <v>10430.200000000001</v>
      </c>
      <c r="J314" s="71" t="s">
        <v>1258</v>
      </c>
      <c r="K314" s="106">
        <v>153146835.19999999</v>
      </c>
      <c r="L314" s="28">
        <v>160059030.81</v>
      </c>
      <c r="M314" s="28">
        <v>136660832.41999999</v>
      </c>
      <c r="N314" s="90"/>
      <c r="O314" s="86"/>
      <c r="P314" s="86"/>
      <c r="Q314" s="39"/>
    </row>
    <row r="315" spans="1:17" s="8" customFormat="1" ht="33.75" customHeight="1" x14ac:dyDescent="0.25">
      <c r="A315" s="401"/>
      <c r="B315" s="408"/>
      <c r="C315" s="412"/>
      <c r="D315" s="406"/>
      <c r="E315" s="111">
        <v>311</v>
      </c>
      <c r="F315" s="24" t="s">
        <v>389</v>
      </c>
      <c r="G315" s="25" t="s">
        <v>297</v>
      </c>
      <c r="H315" s="26" t="s">
        <v>1399</v>
      </c>
      <c r="I315" s="27">
        <v>722</v>
      </c>
      <c r="J315" s="71"/>
      <c r="K315" s="106"/>
      <c r="L315" s="28">
        <v>103953</v>
      </c>
      <c r="M315" s="28">
        <v>75251</v>
      </c>
      <c r="N315" s="90"/>
      <c r="O315" s="86"/>
      <c r="P315" s="86"/>
      <c r="Q315" s="39"/>
    </row>
    <row r="316" spans="1:17" s="8" customFormat="1" ht="33.75" customHeight="1" x14ac:dyDescent="0.25">
      <c r="A316" s="401"/>
      <c r="B316" s="408"/>
      <c r="C316" s="413"/>
      <c r="D316" s="407"/>
      <c r="E316" s="111">
        <v>312</v>
      </c>
      <c r="F316" s="24" t="s">
        <v>389</v>
      </c>
      <c r="G316" s="25" t="s">
        <v>297</v>
      </c>
      <c r="H316" s="26" t="s">
        <v>103</v>
      </c>
      <c r="I316" s="27">
        <v>57.6</v>
      </c>
      <c r="J316" s="71" t="s">
        <v>1611</v>
      </c>
      <c r="K316" s="106">
        <v>424741.82</v>
      </c>
      <c r="L316" s="28">
        <v>188670.24</v>
      </c>
      <c r="M316" s="28">
        <v>161783.91</v>
      </c>
      <c r="N316" s="90"/>
      <c r="O316" s="86" t="s">
        <v>1365</v>
      </c>
      <c r="P316" s="86"/>
      <c r="Q316" s="39"/>
    </row>
    <row r="317" spans="1:17" s="8" customFormat="1" ht="25.8" customHeight="1" x14ac:dyDescent="0.25">
      <c r="A317" s="401">
        <v>53</v>
      </c>
      <c r="B317" s="408" t="s">
        <v>713</v>
      </c>
      <c r="C317" s="411" t="s">
        <v>152</v>
      </c>
      <c r="D317" s="409" t="s">
        <v>191</v>
      </c>
      <c r="E317" s="111">
        <v>313</v>
      </c>
      <c r="F317" s="24" t="s">
        <v>192</v>
      </c>
      <c r="G317" s="25" t="s">
        <v>248</v>
      </c>
      <c r="H317" s="26" t="s">
        <v>327</v>
      </c>
      <c r="I317" s="27">
        <v>2585.1999999999998</v>
      </c>
      <c r="J317" s="71" t="s">
        <v>1260</v>
      </c>
      <c r="K317" s="107">
        <v>30366844.98</v>
      </c>
      <c r="L317" s="28">
        <v>7862763.3399999999</v>
      </c>
      <c r="M317" s="28">
        <v>1290504.77</v>
      </c>
      <c r="N317" s="90"/>
      <c r="O317" s="86"/>
      <c r="P317" s="86"/>
      <c r="Q317" s="39"/>
    </row>
    <row r="318" spans="1:17" s="8" customFormat="1" ht="36" customHeight="1" x14ac:dyDescent="0.25">
      <c r="A318" s="401"/>
      <c r="B318" s="408"/>
      <c r="C318" s="412"/>
      <c r="D318" s="406"/>
      <c r="E318" s="111">
        <v>314</v>
      </c>
      <c r="F318" s="24" t="s">
        <v>192</v>
      </c>
      <c r="G318" s="25" t="s">
        <v>248</v>
      </c>
      <c r="H318" s="26" t="s">
        <v>470</v>
      </c>
      <c r="I318" s="27">
        <v>0</v>
      </c>
      <c r="J318" s="71"/>
      <c r="K318" s="107"/>
      <c r="L318" s="28">
        <v>478583.63</v>
      </c>
      <c r="M318" s="28">
        <v>277578.34999999998</v>
      </c>
      <c r="N318" s="90"/>
      <c r="O318" s="86"/>
      <c r="P318" s="86"/>
      <c r="Q318" s="39"/>
    </row>
    <row r="319" spans="1:17" s="8" customFormat="1" ht="65.400000000000006" customHeight="1" x14ac:dyDescent="0.25">
      <c r="A319" s="141">
        <v>54</v>
      </c>
      <c r="B319" s="361" t="s">
        <v>1220</v>
      </c>
      <c r="C319" s="145" t="s">
        <v>152</v>
      </c>
      <c r="D319" s="144" t="s">
        <v>66</v>
      </c>
      <c r="E319" s="111">
        <v>315</v>
      </c>
      <c r="F319" s="24" t="s">
        <v>389</v>
      </c>
      <c r="G319" s="25" t="s">
        <v>72</v>
      </c>
      <c r="H319" s="26" t="s">
        <v>327</v>
      </c>
      <c r="I319" s="27">
        <v>1421.5</v>
      </c>
      <c r="J319" s="71" t="s">
        <v>1222</v>
      </c>
      <c r="K319" s="44">
        <v>15971547.550000001</v>
      </c>
      <c r="L319" s="28">
        <v>4557921.28</v>
      </c>
      <c r="M319" s="28">
        <v>0</v>
      </c>
      <c r="N319" s="39"/>
      <c r="O319" s="86"/>
      <c r="P319" s="86"/>
      <c r="Q319" s="39"/>
    </row>
    <row r="320" spans="1:17" s="88" customFormat="1" ht="17.399999999999999" customHeight="1" x14ac:dyDescent="0.25">
      <c r="A320" s="401">
        <v>55</v>
      </c>
      <c r="B320" s="408" t="s">
        <v>540</v>
      </c>
      <c r="C320" s="411" t="s">
        <v>152</v>
      </c>
      <c r="D320" s="409" t="s">
        <v>209</v>
      </c>
      <c r="E320" s="111">
        <v>316</v>
      </c>
      <c r="F320" s="24" t="s">
        <v>338</v>
      </c>
      <c r="G320" s="25" t="s">
        <v>339</v>
      </c>
      <c r="H320" s="26" t="s">
        <v>327</v>
      </c>
      <c r="I320" s="27">
        <v>4447.6000000000004</v>
      </c>
      <c r="J320" s="71" t="s">
        <v>1261</v>
      </c>
      <c r="K320" s="329">
        <v>477004065.51999998</v>
      </c>
      <c r="L320" s="28">
        <v>597331.68000000005</v>
      </c>
      <c r="M320" s="28">
        <v>287760.15000000002</v>
      </c>
      <c r="N320" s="39"/>
      <c r="O320" s="86"/>
      <c r="P320" s="86"/>
      <c r="Q320" s="39"/>
    </row>
    <row r="321" spans="1:17" s="88" customFormat="1" ht="26.25" customHeight="1" x14ac:dyDescent="0.25">
      <c r="A321" s="401"/>
      <c r="B321" s="408"/>
      <c r="C321" s="412"/>
      <c r="D321" s="406"/>
      <c r="E321" s="111">
        <v>317</v>
      </c>
      <c r="F321" s="24" t="s">
        <v>338</v>
      </c>
      <c r="G321" s="25" t="s">
        <v>339</v>
      </c>
      <c r="H321" s="26" t="s">
        <v>422</v>
      </c>
      <c r="I321" s="27">
        <v>0</v>
      </c>
      <c r="J321" s="71"/>
      <c r="K321" s="44"/>
      <c r="L321" s="28">
        <v>84511.6</v>
      </c>
      <c r="M321" s="28">
        <v>23870.13</v>
      </c>
      <c r="N321" s="39"/>
      <c r="O321" s="86"/>
      <c r="P321" s="86"/>
      <c r="Q321" s="39"/>
    </row>
    <row r="322" spans="1:17" s="88" customFormat="1" ht="26.25" customHeight="1" x14ac:dyDescent="0.25">
      <c r="A322" s="401"/>
      <c r="B322" s="408"/>
      <c r="C322" s="413"/>
      <c r="D322" s="407"/>
      <c r="E322" s="111">
        <v>318</v>
      </c>
      <c r="F322" s="24" t="s">
        <v>338</v>
      </c>
      <c r="G322" s="25" t="s">
        <v>339</v>
      </c>
      <c r="H322" s="26" t="s">
        <v>417</v>
      </c>
      <c r="I322" s="27">
        <v>100</v>
      </c>
      <c r="J322" s="71"/>
      <c r="K322" s="44"/>
      <c r="L322" s="28">
        <v>450000</v>
      </c>
      <c r="M322" s="28">
        <v>246000</v>
      </c>
      <c r="N322" s="39"/>
      <c r="O322" s="86"/>
      <c r="P322" s="86"/>
      <c r="Q322" s="39"/>
    </row>
    <row r="323" spans="1:17" s="8" customFormat="1" ht="12.75" customHeight="1" x14ac:dyDescent="0.25">
      <c r="A323" s="382">
        <f>A320+1</f>
        <v>56</v>
      </c>
      <c r="B323" s="388" t="s">
        <v>646</v>
      </c>
      <c r="C323" s="385" t="s">
        <v>152</v>
      </c>
      <c r="D323" s="397" t="s">
        <v>210</v>
      </c>
      <c r="E323" s="111">
        <v>319</v>
      </c>
      <c r="F323" s="24" t="s">
        <v>211</v>
      </c>
      <c r="G323" s="25" t="s">
        <v>339</v>
      </c>
      <c r="H323" s="26" t="s">
        <v>327</v>
      </c>
      <c r="I323" s="27">
        <v>5456.4</v>
      </c>
      <c r="J323" s="71" t="s">
        <v>1262</v>
      </c>
      <c r="K323" s="106">
        <v>62699819.780000001</v>
      </c>
      <c r="L323" s="28">
        <v>18662314.879999999</v>
      </c>
      <c r="M323" s="28">
        <v>8944435.3100000005</v>
      </c>
      <c r="N323" s="90"/>
      <c r="O323" s="86"/>
      <c r="P323" s="86"/>
      <c r="Q323" s="39"/>
    </row>
    <row r="324" spans="1:17" s="8" customFormat="1" ht="26.4" x14ac:dyDescent="0.25">
      <c r="A324" s="383"/>
      <c r="B324" s="389"/>
      <c r="C324" s="385"/>
      <c r="D324" s="397"/>
      <c r="E324" s="111">
        <v>320</v>
      </c>
      <c r="F324" s="24" t="s">
        <v>158</v>
      </c>
      <c r="G324" s="25" t="s">
        <v>37</v>
      </c>
      <c r="H324" s="26" t="s">
        <v>161</v>
      </c>
      <c r="I324" s="27">
        <v>65.3</v>
      </c>
      <c r="J324" s="71" t="s">
        <v>1613</v>
      </c>
      <c r="K324" s="106">
        <v>451644.19</v>
      </c>
      <c r="L324" s="28">
        <v>88115</v>
      </c>
      <c r="M324" s="28">
        <v>30575.97</v>
      </c>
      <c r="N324" s="90"/>
      <c r="O324" s="86"/>
      <c r="P324" s="86"/>
      <c r="Q324" s="39"/>
    </row>
    <row r="325" spans="1:17" s="8" customFormat="1" ht="26.4" x14ac:dyDescent="0.25">
      <c r="A325" s="383"/>
      <c r="B325" s="389"/>
      <c r="C325" s="385"/>
      <c r="D325" s="397"/>
      <c r="E325" s="111">
        <v>321</v>
      </c>
      <c r="F325" s="24" t="s">
        <v>211</v>
      </c>
      <c r="G325" s="25" t="s">
        <v>339</v>
      </c>
      <c r="H325" s="26" t="s">
        <v>427</v>
      </c>
      <c r="I325" s="27">
        <v>0</v>
      </c>
      <c r="J325" s="71"/>
      <c r="K325" s="106"/>
      <c r="L325" s="28">
        <v>30030.880000000001</v>
      </c>
      <c r="M325" s="28">
        <v>0</v>
      </c>
      <c r="N325" s="90"/>
      <c r="O325" s="86"/>
      <c r="P325" s="86"/>
      <c r="Q325" s="39"/>
    </row>
    <row r="326" spans="1:17" s="8" customFormat="1" ht="26.4" x14ac:dyDescent="0.25">
      <c r="A326" s="383"/>
      <c r="B326" s="389"/>
      <c r="C326" s="385"/>
      <c r="D326" s="397"/>
      <c r="E326" s="111">
        <v>322</v>
      </c>
      <c r="F326" s="24" t="s">
        <v>211</v>
      </c>
      <c r="G326" s="25" t="s">
        <v>339</v>
      </c>
      <c r="H326" s="26" t="s">
        <v>428</v>
      </c>
      <c r="I326" s="27">
        <v>0</v>
      </c>
      <c r="J326" s="71"/>
      <c r="K326" s="106"/>
      <c r="L326" s="28">
        <v>8279.0400000000009</v>
      </c>
      <c r="M326" s="28">
        <v>0</v>
      </c>
      <c r="N326" s="90"/>
      <c r="O326" s="86"/>
      <c r="P326" s="86"/>
      <c r="Q326" s="39"/>
    </row>
    <row r="327" spans="1:17" s="8" customFormat="1" ht="26.4" x14ac:dyDescent="0.25">
      <c r="A327" s="383"/>
      <c r="B327" s="389"/>
      <c r="C327" s="385"/>
      <c r="D327" s="397"/>
      <c r="E327" s="111">
        <v>323</v>
      </c>
      <c r="F327" s="24" t="s">
        <v>211</v>
      </c>
      <c r="G327" s="25" t="s">
        <v>339</v>
      </c>
      <c r="H327" s="26" t="s">
        <v>429</v>
      </c>
      <c r="I327" s="27">
        <v>0</v>
      </c>
      <c r="J327" s="71"/>
      <c r="K327" s="106"/>
      <c r="L327" s="28">
        <v>347394.08</v>
      </c>
      <c r="M327" s="28">
        <v>0</v>
      </c>
      <c r="N327" s="90"/>
      <c r="O327" s="86"/>
      <c r="P327" s="86"/>
      <c r="Q327" s="39"/>
    </row>
    <row r="328" spans="1:17" s="8" customFormat="1" ht="26.4" x14ac:dyDescent="0.25">
      <c r="A328" s="383"/>
      <c r="B328" s="389"/>
      <c r="C328" s="426"/>
      <c r="D328" s="397"/>
      <c r="E328" s="111">
        <v>324</v>
      </c>
      <c r="F328" s="24" t="s">
        <v>211</v>
      </c>
      <c r="G328" s="25" t="s">
        <v>339</v>
      </c>
      <c r="H328" s="26" t="s">
        <v>430</v>
      </c>
      <c r="I328" s="27">
        <v>0</v>
      </c>
      <c r="J328" s="71"/>
      <c r="K328" s="106"/>
      <c r="L328" s="28">
        <v>60042.400000000001</v>
      </c>
      <c r="M328" s="28">
        <v>0</v>
      </c>
      <c r="N328" s="90"/>
      <c r="O328" s="86"/>
      <c r="P328" s="86"/>
      <c r="Q328" s="39"/>
    </row>
    <row r="329" spans="1:17" s="8" customFormat="1" ht="26.4" x14ac:dyDescent="0.25">
      <c r="A329" s="383"/>
      <c r="B329" s="389"/>
      <c r="C329" s="426"/>
      <c r="D329" s="397"/>
      <c r="E329" s="111">
        <v>325</v>
      </c>
      <c r="F329" s="24" t="s">
        <v>211</v>
      </c>
      <c r="G329" s="25" t="s">
        <v>339</v>
      </c>
      <c r="H329" s="26" t="s">
        <v>431</v>
      </c>
      <c r="I329" s="27">
        <v>0</v>
      </c>
      <c r="J329" s="71"/>
      <c r="K329" s="106"/>
      <c r="L329" s="28">
        <v>135646.72</v>
      </c>
      <c r="M329" s="28">
        <v>0</v>
      </c>
      <c r="N329" s="90"/>
      <c r="O329" s="86"/>
      <c r="P329" s="86"/>
      <c r="Q329" s="39"/>
    </row>
    <row r="330" spans="1:17" s="8" customFormat="1" ht="26.4" x14ac:dyDescent="0.25">
      <c r="A330" s="383"/>
      <c r="B330" s="389"/>
      <c r="C330" s="426"/>
      <c r="D330" s="397"/>
      <c r="E330" s="111">
        <v>326</v>
      </c>
      <c r="F330" s="24" t="s">
        <v>211</v>
      </c>
      <c r="G330" s="25" t="s">
        <v>339</v>
      </c>
      <c r="H330" s="26" t="s">
        <v>432</v>
      </c>
      <c r="I330" s="27">
        <v>0</v>
      </c>
      <c r="J330" s="71"/>
      <c r="K330" s="106"/>
      <c r="L330" s="28">
        <v>167698.07999999999</v>
      </c>
      <c r="M330" s="28">
        <v>17277.169999999998</v>
      </c>
      <c r="N330" s="90"/>
      <c r="O330" s="86"/>
      <c r="P330" s="86"/>
      <c r="Q330" s="39"/>
    </row>
    <row r="331" spans="1:17" s="8" customFormat="1" ht="26.4" x14ac:dyDescent="0.25">
      <c r="A331" s="383"/>
      <c r="B331" s="389"/>
      <c r="C331" s="426"/>
      <c r="D331" s="397"/>
      <c r="E331" s="111">
        <v>327</v>
      </c>
      <c r="F331" s="24" t="s">
        <v>211</v>
      </c>
      <c r="G331" s="25" t="s">
        <v>339</v>
      </c>
      <c r="H331" s="26" t="s">
        <v>433</v>
      </c>
      <c r="I331" s="27">
        <v>0</v>
      </c>
      <c r="J331" s="71"/>
      <c r="K331" s="106"/>
      <c r="L331" s="28">
        <v>179294.72</v>
      </c>
      <c r="M331" s="28">
        <v>0</v>
      </c>
      <c r="N331" s="90"/>
      <c r="O331" s="86"/>
      <c r="P331" s="86"/>
      <c r="Q331" s="39"/>
    </row>
    <row r="332" spans="1:17" s="8" customFormat="1" ht="26.4" x14ac:dyDescent="0.25">
      <c r="A332" s="383"/>
      <c r="B332" s="389"/>
      <c r="C332" s="426"/>
      <c r="D332" s="397"/>
      <c r="E332" s="111">
        <v>328</v>
      </c>
      <c r="F332" s="24" t="s">
        <v>211</v>
      </c>
      <c r="G332" s="25" t="s">
        <v>339</v>
      </c>
      <c r="H332" s="26" t="s">
        <v>434</v>
      </c>
      <c r="I332" s="27">
        <v>0</v>
      </c>
      <c r="J332" s="71"/>
      <c r="K332" s="106"/>
      <c r="L332" s="28">
        <v>95483.520000000004</v>
      </c>
      <c r="M332" s="28">
        <v>0</v>
      </c>
      <c r="N332" s="90"/>
      <c r="O332" s="86"/>
      <c r="P332" s="86"/>
      <c r="Q332" s="39"/>
    </row>
    <row r="333" spans="1:17" s="8" customFormat="1" ht="39.6" x14ac:dyDescent="0.25">
      <c r="A333" s="383"/>
      <c r="B333" s="389"/>
      <c r="C333" s="426"/>
      <c r="D333" s="397"/>
      <c r="E333" s="111">
        <v>329</v>
      </c>
      <c r="F333" s="24" t="s">
        <v>211</v>
      </c>
      <c r="G333" s="25" t="s">
        <v>339</v>
      </c>
      <c r="H333" s="26" t="s">
        <v>435</v>
      </c>
      <c r="I333" s="27">
        <v>0</v>
      </c>
      <c r="J333" s="71"/>
      <c r="K333" s="106"/>
      <c r="L333" s="28">
        <v>146921.28</v>
      </c>
      <c r="M333" s="28">
        <v>0</v>
      </c>
      <c r="N333" s="90"/>
      <c r="O333" s="86"/>
      <c r="P333" s="86"/>
      <c r="Q333" s="39"/>
    </row>
    <row r="334" spans="1:17" s="8" customFormat="1" ht="26.4" x14ac:dyDescent="0.25">
      <c r="A334" s="383"/>
      <c r="B334" s="389"/>
      <c r="C334" s="426"/>
      <c r="D334" s="397"/>
      <c r="E334" s="111">
        <v>330</v>
      </c>
      <c r="F334" s="24" t="s">
        <v>211</v>
      </c>
      <c r="G334" s="25" t="s">
        <v>339</v>
      </c>
      <c r="H334" s="26" t="s">
        <v>436</v>
      </c>
      <c r="I334" s="27">
        <v>0</v>
      </c>
      <c r="J334" s="71"/>
      <c r="K334" s="106"/>
      <c r="L334" s="28">
        <v>261284.32</v>
      </c>
      <c r="M334" s="28">
        <v>0</v>
      </c>
      <c r="N334" s="90"/>
      <c r="O334" s="86"/>
      <c r="P334" s="86"/>
      <c r="Q334" s="39"/>
    </row>
    <row r="335" spans="1:17" s="8" customFormat="1" ht="26.4" x14ac:dyDescent="0.25">
      <c r="A335" s="383"/>
      <c r="B335" s="389"/>
      <c r="C335" s="426"/>
      <c r="D335" s="397"/>
      <c r="E335" s="111">
        <v>331</v>
      </c>
      <c r="F335" s="24" t="s">
        <v>211</v>
      </c>
      <c r="G335" s="25" t="s">
        <v>339</v>
      </c>
      <c r="H335" s="26" t="s">
        <v>437</v>
      </c>
      <c r="I335" s="27">
        <v>0</v>
      </c>
      <c r="J335" s="71"/>
      <c r="K335" s="106"/>
      <c r="L335" s="28">
        <v>97856</v>
      </c>
      <c r="M335" s="28">
        <v>0</v>
      </c>
      <c r="N335" s="90"/>
      <c r="O335" s="86"/>
      <c r="P335" s="86"/>
      <c r="Q335" s="39"/>
    </row>
    <row r="336" spans="1:17" s="8" customFormat="1" ht="26.4" x14ac:dyDescent="0.25">
      <c r="A336" s="383"/>
      <c r="B336" s="389"/>
      <c r="C336" s="426"/>
      <c r="D336" s="397"/>
      <c r="E336" s="111">
        <v>332</v>
      </c>
      <c r="F336" s="24" t="s">
        <v>211</v>
      </c>
      <c r="G336" s="25" t="s">
        <v>339</v>
      </c>
      <c r="H336" s="26" t="s">
        <v>438</v>
      </c>
      <c r="I336" s="27">
        <v>0</v>
      </c>
      <c r="J336" s="71"/>
      <c r="K336" s="106"/>
      <c r="L336" s="28">
        <v>199066.56</v>
      </c>
      <c r="M336" s="28">
        <v>0</v>
      </c>
      <c r="N336" s="90"/>
      <c r="O336" s="86"/>
      <c r="P336" s="86"/>
      <c r="Q336" s="39"/>
    </row>
    <row r="337" spans="1:17" s="8" customFormat="1" ht="26.4" x14ac:dyDescent="0.25">
      <c r="A337" s="383"/>
      <c r="B337" s="389"/>
      <c r="C337" s="385"/>
      <c r="D337" s="397"/>
      <c r="E337" s="111">
        <v>333</v>
      </c>
      <c r="F337" s="24" t="s">
        <v>211</v>
      </c>
      <c r="G337" s="25" t="s">
        <v>339</v>
      </c>
      <c r="H337" s="26" t="s">
        <v>439</v>
      </c>
      <c r="I337" s="27">
        <v>0</v>
      </c>
      <c r="J337" s="71"/>
      <c r="K337" s="106"/>
      <c r="L337" s="28">
        <v>94821.759999999995</v>
      </c>
      <c r="M337" s="28">
        <v>0</v>
      </c>
      <c r="N337" s="90"/>
      <c r="O337" s="86"/>
      <c r="P337" s="86"/>
      <c r="Q337" s="39"/>
    </row>
    <row r="338" spans="1:17" s="8" customFormat="1" x14ac:dyDescent="0.25">
      <c r="A338" s="383"/>
      <c r="B338" s="389"/>
      <c r="C338" s="385"/>
      <c r="D338" s="397"/>
      <c r="E338" s="111">
        <v>334</v>
      </c>
      <c r="F338" s="24" t="s">
        <v>189</v>
      </c>
      <c r="G338" s="25" t="s">
        <v>190</v>
      </c>
      <c r="H338" s="26" t="s">
        <v>327</v>
      </c>
      <c r="I338" s="27">
        <v>2435.5</v>
      </c>
      <c r="J338" s="71" t="s">
        <v>1263</v>
      </c>
      <c r="K338" s="44">
        <v>26742642.43</v>
      </c>
      <c r="L338" s="28">
        <v>9075346.7200000007</v>
      </c>
      <c r="M338" s="28">
        <v>1690938.74</v>
      </c>
      <c r="N338" s="90"/>
      <c r="O338" s="86"/>
      <c r="P338" s="86"/>
      <c r="Q338" s="39"/>
    </row>
    <row r="339" spans="1:17" s="8" customFormat="1" ht="26.4" x14ac:dyDescent="0.25">
      <c r="A339" s="383"/>
      <c r="B339" s="389"/>
      <c r="C339" s="385"/>
      <c r="D339" s="397"/>
      <c r="E339" s="111">
        <v>335</v>
      </c>
      <c r="F339" s="24" t="s">
        <v>189</v>
      </c>
      <c r="G339" s="25" t="s">
        <v>190</v>
      </c>
      <c r="H339" s="26" t="s">
        <v>425</v>
      </c>
      <c r="I339" s="27">
        <v>0</v>
      </c>
      <c r="J339" s="71"/>
      <c r="K339" s="44"/>
      <c r="L339" s="28">
        <v>42532.160000000003</v>
      </c>
      <c r="M339" s="28">
        <v>0</v>
      </c>
      <c r="N339" s="90"/>
      <c r="O339" s="86"/>
      <c r="P339" s="86"/>
      <c r="Q339" s="39"/>
    </row>
    <row r="340" spans="1:17" s="8" customFormat="1" ht="26.4" x14ac:dyDescent="0.25">
      <c r="A340" s="383"/>
      <c r="B340" s="389"/>
      <c r="C340" s="385"/>
      <c r="D340" s="397"/>
      <c r="E340" s="111">
        <v>336</v>
      </c>
      <c r="F340" s="24" t="s">
        <v>189</v>
      </c>
      <c r="G340" s="25" t="s">
        <v>190</v>
      </c>
      <c r="H340" s="26" t="s">
        <v>420</v>
      </c>
      <c r="I340" s="27">
        <v>0</v>
      </c>
      <c r="J340" s="71"/>
      <c r="K340" s="44"/>
      <c r="L340" s="28">
        <v>38707.4</v>
      </c>
      <c r="M340" s="28">
        <v>15913.15</v>
      </c>
      <c r="N340" s="90"/>
      <c r="O340" s="86"/>
      <c r="P340" s="86"/>
      <c r="Q340" s="39"/>
    </row>
    <row r="341" spans="1:17" s="8" customFormat="1" ht="26.4" x14ac:dyDescent="0.25">
      <c r="A341" s="383"/>
      <c r="B341" s="389"/>
      <c r="C341" s="385"/>
      <c r="D341" s="397"/>
      <c r="E341" s="111">
        <v>337</v>
      </c>
      <c r="F341" s="24" t="s">
        <v>189</v>
      </c>
      <c r="G341" s="25" t="s">
        <v>190</v>
      </c>
      <c r="H341" s="26" t="s">
        <v>426</v>
      </c>
      <c r="I341" s="27">
        <v>0</v>
      </c>
      <c r="J341" s="71"/>
      <c r="K341" s="44"/>
      <c r="L341" s="28">
        <v>646029.28</v>
      </c>
      <c r="M341" s="28">
        <v>165096.57999999999</v>
      </c>
      <c r="N341" s="90"/>
      <c r="O341" s="86"/>
      <c r="P341" s="86"/>
      <c r="Q341" s="39"/>
    </row>
    <row r="342" spans="1:17" s="8" customFormat="1" ht="26.4" x14ac:dyDescent="0.25">
      <c r="A342" s="383"/>
      <c r="B342" s="389"/>
      <c r="C342" s="385"/>
      <c r="D342" s="397"/>
      <c r="E342" s="111">
        <v>338</v>
      </c>
      <c r="F342" s="24" t="s">
        <v>1001</v>
      </c>
      <c r="G342" s="152" t="s">
        <v>1002</v>
      </c>
      <c r="H342" s="26" t="s">
        <v>1003</v>
      </c>
      <c r="I342" s="27">
        <v>34.299999999999997</v>
      </c>
      <c r="J342" s="71" t="s">
        <v>1614</v>
      </c>
      <c r="K342" s="44">
        <v>315381.98</v>
      </c>
      <c r="L342" s="28">
        <v>581.55999999999995</v>
      </c>
      <c r="M342" s="28">
        <v>0</v>
      </c>
      <c r="N342" s="90"/>
      <c r="O342" s="86"/>
      <c r="P342" s="86"/>
      <c r="Q342" s="39"/>
    </row>
    <row r="343" spans="1:17" s="8" customFormat="1" ht="26.4" x14ac:dyDescent="0.25">
      <c r="A343" s="391"/>
      <c r="B343" s="390"/>
      <c r="C343" s="393"/>
      <c r="D343" s="398"/>
      <c r="E343" s="111">
        <v>339</v>
      </c>
      <c r="F343" s="24" t="s">
        <v>211</v>
      </c>
      <c r="G343" s="25" t="s">
        <v>339</v>
      </c>
      <c r="H343" s="26" t="s">
        <v>440</v>
      </c>
      <c r="I343" s="27">
        <v>0</v>
      </c>
      <c r="J343" s="71"/>
      <c r="K343" s="106"/>
      <c r="L343" s="28">
        <v>507193.28</v>
      </c>
      <c r="M343" s="28">
        <v>0</v>
      </c>
      <c r="N343" s="93"/>
      <c r="O343" s="86"/>
      <c r="P343" s="86"/>
      <c r="Q343" s="39"/>
    </row>
    <row r="344" spans="1:17" s="8" customFormat="1" x14ac:dyDescent="0.25">
      <c r="A344" s="391">
        <f>A323+1</f>
        <v>57</v>
      </c>
      <c r="B344" s="410" t="s">
        <v>679</v>
      </c>
      <c r="C344" s="411" t="s">
        <v>152</v>
      </c>
      <c r="D344" s="409" t="s">
        <v>98</v>
      </c>
      <c r="E344" s="111">
        <v>340</v>
      </c>
      <c r="F344" s="24" t="s">
        <v>113</v>
      </c>
      <c r="G344" s="25" t="s">
        <v>9</v>
      </c>
      <c r="H344" s="26" t="s">
        <v>327</v>
      </c>
      <c r="I344" s="27">
        <v>6480.5</v>
      </c>
      <c r="J344" s="71" t="s">
        <v>1264</v>
      </c>
      <c r="K344" s="106">
        <v>75295244.569999993</v>
      </c>
      <c r="L344" s="28">
        <v>25344846.559999999</v>
      </c>
      <c r="M344" s="28">
        <v>12993696.710000001</v>
      </c>
      <c r="N344" s="90"/>
      <c r="O344" s="86"/>
      <c r="P344" s="86"/>
      <c r="Q344" s="39"/>
    </row>
    <row r="345" spans="1:17" s="8" customFormat="1" ht="26.4" x14ac:dyDescent="0.25">
      <c r="A345" s="401"/>
      <c r="B345" s="408"/>
      <c r="C345" s="412"/>
      <c r="D345" s="406"/>
      <c r="E345" s="111">
        <v>341</v>
      </c>
      <c r="F345" s="24" t="s">
        <v>113</v>
      </c>
      <c r="G345" s="25" t="s">
        <v>9</v>
      </c>
      <c r="H345" s="26" t="s">
        <v>426</v>
      </c>
      <c r="I345" s="27">
        <v>0</v>
      </c>
      <c r="J345" s="71"/>
      <c r="K345" s="106"/>
      <c r="L345" s="28">
        <v>857864.75</v>
      </c>
      <c r="M345" s="28">
        <v>156386.51</v>
      </c>
      <c r="N345" s="90"/>
      <c r="O345" s="86"/>
      <c r="P345" s="86" t="s">
        <v>1365</v>
      </c>
      <c r="Q345" s="39"/>
    </row>
    <row r="346" spans="1:17" s="8" customFormat="1" ht="42.75" customHeight="1" x14ac:dyDescent="0.25">
      <c r="A346" s="401"/>
      <c r="B346" s="408"/>
      <c r="C346" s="413"/>
      <c r="D346" s="407"/>
      <c r="E346" s="111">
        <v>342</v>
      </c>
      <c r="F346" s="24" t="s">
        <v>113</v>
      </c>
      <c r="G346" s="25" t="s">
        <v>9</v>
      </c>
      <c r="H346" s="26" t="s">
        <v>420</v>
      </c>
      <c r="I346" s="27">
        <v>0</v>
      </c>
      <c r="J346" s="71"/>
      <c r="K346" s="106"/>
      <c r="L346" s="28">
        <v>84511.6</v>
      </c>
      <c r="M346" s="28">
        <v>6338.64</v>
      </c>
      <c r="N346" s="90"/>
      <c r="O346" s="86" t="s">
        <v>1365</v>
      </c>
      <c r="P346" s="86"/>
      <c r="Q346" s="39"/>
    </row>
    <row r="347" spans="1:17" s="8" customFormat="1" ht="39" customHeight="1" x14ac:dyDescent="0.25">
      <c r="A347" s="401">
        <v>58</v>
      </c>
      <c r="B347" s="408" t="s">
        <v>1009</v>
      </c>
      <c r="C347" s="384" t="s">
        <v>152</v>
      </c>
      <c r="D347" s="396" t="s">
        <v>99</v>
      </c>
      <c r="E347" s="111">
        <v>343</v>
      </c>
      <c r="F347" s="24" t="s">
        <v>357</v>
      </c>
      <c r="G347" s="25" t="s">
        <v>336</v>
      </c>
      <c r="H347" s="26" t="s">
        <v>327</v>
      </c>
      <c r="I347" s="27">
        <v>4377.8999999999996</v>
      </c>
      <c r="J347" s="71" t="s">
        <v>1615</v>
      </c>
      <c r="K347" s="106">
        <v>51424652.119999997</v>
      </c>
      <c r="L347" s="28">
        <v>15370822.720000001</v>
      </c>
      <c r="M347" s="28">
        <v>6306081.7599999998</v>
      </c>
      <c r="N347" s="90"/>
      <c r="O347" s="86"/>
      <c r="P347" s="86"/>
      <c r="Q347" s="39"/>
    </row>
    <row r="348" spans="1:17" s="8" customFormat="1" ht="39" customHeight="1" x14ac:dyDescent="0.25">
      <c r="A348" s="401"/>
      <c r="B348" s="408"/>
      <c r="C348" s="385"/>
      <c r="D348" s="397"/>
      <c r="E348" s="111">
        <v>344</v>
      </c>
      <c r="F348" s="24" t="s">
        <v>357</v>
      </c>
      <c r="G348" s="25" t="s">
        <v>336</v>
      </c>
      <c r="H348" s="26" t="s">
        <v>420</v>
      </c>
      <c r="I348" s="27">
        <v>0</v>
      </c>
      <c r="J348" s="71"/>
      <c r="K348" s="106"/>
      <c r="L348" s="28">
        <v>73768.86</v>
      </c>
      <c r="M348" s="28">
        <v>30532.79</v>
      </c>
      <c r="N348" s="90"/>
      <c r="O348" s="86"/>
      <c r="P348" s="86"/>
      <c r="Q348" s="39"/>
    </row>
    <row r="349" spans="1:17" s="8" customFormat="1" ht="39" customHeight="1" x14ac:dyDescent="0.25">
      <c r="A349" s="401"/>
      <c r="B349" s="408"/>
      <c r="C349" s="393"/>
      <c r="D349" s="398"/>
      <c r="E349" s="111">
        <v>345</v>
      </c>
      <c r="F349" s="24" t="s">
        <v>357</v>
      </c>
      <c r="G349" s="25" t="s">
        <v>336</v>
      </c>
      <c r="H349" s="26" t="s">
        <v>470</v>
      </c>
      <c r="I349" s="27">
        <v>0</v>
      </c>
      <c r="J349" s="71"/>
      <c r="K349" s="106"/>
      <c r="L349" s="28">
        <v>742000</v>
      </c>
      <c r="M349" s="28">
        <v>222600.28</v>
      </c>
      <c r="N349" s="90"/>
      <c r="O349" s="86"/>
      <c r="P349" s="86" t="s">
        <v>1365</v>
      </c>
      <c r="Q349" s="39"/>
    </row>
    <row r="350" spans="1:17" s="8" customFormat="1" ht="72.599999999999994" customHeight="1" x14ac:dyDescent="0.25">
      <c r="A350" s="141">
        <v>59</v>
      </c>
      <c r="B350" s="361" t="s">
        <v>1316</v>
      </c>
      <c r="C350" s="153" t="s">
        <v>152</v>
      </c>
      <c r="D350" s="32" t="s">
        <v>250</v>
      </c>
      <c r="E350" s="111">
        <v>346</v>
      </c>
      <c r="F350" s="24" t="s">
        <v>357</v>
      </c>
      <c r="G350" s="25" t="s">
        <v>251</v>
      </c>
      <c r="H350" s="26" t="s">
        <v>516</v>
      </c>
      <c r="I350" s="27">
        <v>1555.2</v>
      </c>
      <c r="J350" s="71" t="s">
        <v>1271</v>
      </c>
      <c r="K350" s="113">
        <v>26455009.539999999</v>
      </c>
      <c r="L350" s="28">
        <v>3951374.24</v>
      </c>
      <c r="M350" s="28">
        <v>0</v>
      </c>
      <c r="N350" s="90"/>
      <c r="O350" s="86" t="s">
        <v>1306</v>
      </c>
      <c r="P350" s="86" t="s">
        <v>1307</v>
      </c>
      <c r="Q350" s="39"/>
    </row>
    <row r="351" spans="1:17" s="8" customFormat="1" ht="26.4" x14ac:dyDescent="0.25">
      <c r="A351" s="401">
        <f>A350+1</f>
        <v>60</v>
      </c>
      <c r="B351" s="408" t="s">
        <v>836</v>
      </c>
      <c r="C351" s="384" t="s">
        <v>152</v>
      </c>
      <c r="D351" s="396" t="s">
        <v>371</v>
      </c>
      <c r="E351" s="111">
        <v>347</v>
      </c>
      <c r="F351" s="24" t="s">
        <v>837</v>
      </c>
      <c r="G351" s="25" t="s">
        <v>362</v>
      </c>
      <c r="H351" s="26" t="s">
        <v>456</v>
      </c>
      <c r="I351" s="27">
        <v>51.5</v>
      </c>
      <c r="J351" s="71" t="s">
        <v>1106</v>
      </c>
      <c r="K351" s="106">
        <v>825546.03</v>
      </c>
      <c r="L351" s="28">
        <v>165128</v>
      </c>
      <c r="M351" s="28">
        <v>144313.25</v>
      </c>
      <c r="N351" s="90"/>
      <c r="O351" s="86"/>
      <c r="P351" s="86"/>
      <c r="Q351" s="39"/>
    </row>
    <row r="352" spans="1:17" s="8" customFormat="1" ht="26.4" x14ac:dyDescent="0.25">
      <c r="A352" s="382"/>
      <c r="B352" s="408"/>
      <c r="C352" s="393"/>
      <c r="D352" s="398"/>
      <c r="E352" s="111">
        <v>348</v>
      </c>
      <c r="F352" s="24" t="s">
        <v>156</v>
      </c>
      <c r="G352" s="25" t="s">
        <v>372</v>
      </c>
      <c r="H352" s="26" t="s">
        <v>373</v>
      </c>
      <c r="I352" s="27">
        <v>1605.6</v>
      </c>
      <c r="J352" s="71" t="s">
        <v>1577</v>
      </c>
      <c r="K352" s="106">
        <v>22178072.52</v>
      </c>
      <c r="L352" s="28">
        <v>2283233.73</v>
      </c>
      <c r="M352" s="28">
        <v>0</v>
      </c>
      <c r="N352" s="90"/>
      <c r="O352" s="86"/>
      <c r="P352" s="86"/>
      <c r="Q352" s="39"/>
    </row>
    <row r="353" spans="1:17" s="8" customFormat="1" ht="43.8" customHeight="1" x14ac:dyDescent="0.25">
      <c r="A353" s="382">
        <v>61</v>
      </c>
      <c r="B353" s="419" t="s">
        <v>1423</v>
      </c>
      <c r="C353" s="385" t="s">
        <v>152</v>
      </c>
      <c r="D353" s="397" t="s">
        <v>58</v>
      </c>
      <c r="E353" s="111">
        <v>349</v>
      </c>
      <c r="F353" s="24" t="s">
        <v>408</v>
      </c>
      <c r="G353" s="25" t="s">
        <v>97</v>
      </c>
      <c r="H353" s="26" t="s">
        <v>409</v>
      </c>
      <c r="I353" s="27">
        <v>490.8</v>
      </c>
      <c r="J353" s="71" t="s">
        <v>1133</v>
      </c>
      <c r="K353" s="44">
        <v>2168737.2200000002</v>
      </c>
      <c r="L353" s="28">
        <v>2713119.2</v>
      </c>
      <c r="M353" s="28">
        <v>277494.71000000002</v>
      </c>
      <c r="N353" s="90"/>
      <c r="O353" s="86"/>
      <c r="P353" s="86"/>
      <c r="Q353" s="39"/>
    </row>
    <row r="354" spans="1:17" s="8" customFormat="1" ht="26.4" x14ac:dyDescent="0.25">
      <c r="A354" s="383"/>
      <c r="B354" s="419"/>
      <c r="C354" s="385"/>
      <c r="D354" s="397"/>
      <c r="E354" s="111">
        <v>350</v>
      </c>
      <c r="F354" s="24" t="s">
        <v>408</v>
      </c>
      <c r="G354" s="25" t="s">
        <v>97</v>
      </c>
      <c r="H354" s="26" t="s">
        <v>475</v>
      </c>
      <c r="I354" s="44">
        <v>375.7</v>
      </c>
      <c r="J354" s="71" t="s">
        <v>1128</v>
      </c>
      <c r="K354" s="44">
        <v>3060166.67</v>
      </c>
      <c r="L354" s="27">
        <v>3180</v>
      </c>
      <c r="M354" s="28">
        <v>0</v>
      </c>
      <c r="N354" s="90"/>
      <c r="O354" s="86"/>
      <c r="P354" s="86"/>
      <c r="Q354" s="86"/>
    </row>
    <row r="355" spans="1:17" s="8" customFormat="1" ht="26.4" x14ac:dyDescent="0.25">
      <c r="A355" s="383"/>
      <c r="B355" s="419"/>
      <c r="C355" s="385"/>
      <c r="D355" s="397"/>
      <c r="E355" s="111">
        <v>351</v>
      </c>
      <c r="F355" s="24" t="s">
        <v>408</v>
      </c>
      <c r="G355" s="25" t="s">
        <v>97</v>
      </c>
      <c r="H355" s="26" t="s">
        <v>476</v>
      </c>
      <c r="I355" s="44">
        <v>168.2</v>
      </c>
      <c r="J355" s="71" t="s">
        <v>1143</v>
      </c>
      <c r="K355" s="44">
        <v>724657.74</v>
      </c>
      <c r="L355" s="27">
        <v>21000</v>
      </c>
      <c r="M355" s="28">
        <v>0</v>
      </c>
      <c r="N355" s="90"/>
      <c r="O355" s="86"/>
      <c r="P355" s="86"/>
      <c r="Q355" s="86"/>
    </row>
    <row r="356" spans="1:17" s="8" customFormat="1" ht="39.6" x14ac:dyDescent="0.25">
      <c r="A356" s="383"/>
      <c r="B356" s="419"/>
      <c r="C356" s="385"/>
      <c r="D356" s="397"/>
      <c r="E356" s="111">
        <v>352</v>
      </c>
      <c r="F356" s="24" t="s">
        <v>408</v>
      </c>
      <c r="G356" s="25" t="s">
        <v>97</v>
      </c>
      <c r="H356" s="26" t="s">
        <v>410</v>
      </c>
      <c r="I356" s="44">
        <v>27.4</v>
      </c>
      <c r="J356" s="71" t="s">
        <v>1153</v>
      </c>
      <c r="K356" s="44">
        <v>173968.9</v>
      </c>
      <c r="L356" s="27">
        <v>1000</v>
      </c>
      <c r="M356" s="28">
        <v>0</v>
      </c>
      <c r="N356" s="90"/>
      <c r="O356" s="86" t="s">
        <v>1365</v>
      </c>
      <c r="P356" s="86"/>
      <c r="Q356" s="39"/>
    </row>
    <row r="357" spans="1:17" s="8" customFormat="1" ht="52.8" x14ac:dyDescent="0.25">
      <c r="A357" s="383"/>
      <c r="B357" s="419"/>
      <c r="C357" s="385"/>
      <c r="D357" s="397"/>
      <c r="E357" s="111">
        <v>353</v>
      </c>
      <c r="F357" s="24" t="s">
        <v>408</v>
      </c>
      <c r="G357" s="25" t="s">
        <v>97</v>
      </c>
      <c r="H357" s="26" t="s">
        <v>411</v>
      </c>
      <c r="I357" s="44">
        <v>92.1</v>
      </c>
      <c r="J357" s="71" t="s">
        <v>1149</v>
      </c>
      <c r="K357" s="44">
        <v>396795.35</v>
      </c>
      <c r="L357" s="27">
        <v>1000</v>
      </c>
      <c r="M357" s="28">
        <v>0</v>
      </c>
      <c r="N357" s="90"/>
      <c r="O357" s="86"/>
      <c r="P357" s="86"/>
      <c r="Q357" s="86" t="s">
        <v>1365</v>
      </c>
    </row>
    <row r="358" spans="1:17" s="8" customFormat="1" ht="52.8" x14ac:dyDescent="0.25">
      <c r="A358" s="383"/>
      <c r="B358" s="419"/>
      <c r="C358" s="385"/>
      <c r="D358" s="397"/>
      <c r="E358" s="111">
        <v>354</v>
      </c>
      <c r="F358" s="24" t="s">
        <v>408</v>
      </c>
      <c r="G358" s="25" t="s">
        <v>97</v>
      </c>
      <c r="H358" s="26" t="s">
        <v>0</v>
      </c>
      <c r="I358" s="44">
        <v>76.5</v>
      </c>
      <c r="J358" s="71" t="s">
        <v>1145</v>
      </c>
      <c r="K358" s="44">
        <v>329585.71999999997</v>
      </c>
      <c r="L358" s="27">
        <v>1000</v>
      </c>
      <c r="M358" s="28">
        <v>0</v>
      </c>
      <c r="N358" s="90"/>
      <c r="O358" s="86"/>
      <c r="P358" s="86" t="s">
        <v>1365</v>
      </c>
      <c r="Q358" s="39"/>
    </row>
    <row r="359" spans="1:17" s="8" customFormat="1" ht="52.8" x14ac:dyDescent="0.25">
      <c r="A359" s="383"/>
      <c r="B359" s="419"/>
      <c r="C359" s="385"/>
      <c r="D359" s="397"/>
      <c r="E359" s="111">
        <v>355</v>
      </c>
      <c r="F359" s="24" t="s">
        <v>408</v>
      </c>
      <c r="G359" s="25" t="s">
        <v>97</v>
      </c>
      <c r="H359" s="26" t="s">
        <v>1</v>
      </c>
      <c r="I359" s="44">
        <v>68</v>
      </c>
      <c r="J359" s="71" t="s">
        <v>1142</v>
      </c>
      <c r="K359" s="44">
        <v>292869.88</v>
      </c>
      <c r="L359" s="27">
        <v>2010</v>
      </c>
      <c r="M359" s="28">
        <v>0</v>
      </c>
      <c r="N359" s="90"/>
      <c r="O359" s="86"/>
      <c r="P359" s="86"/>
      <c r="Q359" s="39"/>
    </row>
    <row r="360" spans="1:17" s="8" customFormat="1" ht="52.8" x14ac:dyDescent="0.25">
      <c r="A360" s="383"/>
      <c r="B360" s="419"/>
      <c r="C360" s="385"/>
      <c r="D360" s="397"/>
      <c r="E360" s="111">
        <v>356</v>
      </c>
      <c r="F360" s="24" t="s">
        <v>408</v>
      </c>
      <c r="G360" s="25" t="s">
        <v>97</v>
      </c>
      <c r="H360" s="26" t="s">
        <v>477</v>
      </c>
      <c r="I360" s="44">
        <v>88.8</v>
      </c>
      <c r="J360" s="71" t="s">
        <v>1144</v>
      </c>
      <c r="K360" s="44">
        <v>826877.18</v>
      </c>
      <c r="L360" s="27">
        <v>1110</v>
      </c>
      <c r="M360" s="28">
        <v>0</v>
      </c>
      <c r="N360" s="90"/>
      <c r="O360" s="86"/>
      <c r="P360" s="86"/>
      <c r="Q360" s="39"/>
    </row>
    <row r="361" spans="1:17" s="8" customFormat="1" ht="26.4" x14ac:dyDescent="0.25">
      <c r="A361" s="383"/>
      <c r="B361" s="419"/>
      <c r="C361" s="385"/>
      <c r="D361" s="397"/>
      <c r="E361" s="111">
        <v>357</v>
      </c>
      <c r="F361" s="24" t="s">
        <v>408</v>
      </c>
      <c r="G361" s="25" t="s">
        <v>97</v>
      </c>
      <c r="H361" s="26" t="s">
        <v>478</v>
      </c>
      <c r="I361" s="44">
        <v>13.4</v>
      </c>
      <c r="J361" s="71" t="s">
        <v>1124</v>
      </c>
      <c r="K361" s="44">
        <v>160182.39000000001</v>
      </c>
      <c r="L361" s="27">
        <v>670</v>
      </c>
      <c r="M361" s="28">
        <v>0</v>
      </c>
      <c r="N361" s="90"/>
      <c r="O361" s="86"/>
      <c r="P361" s="86"/>
      <c r="Q361" s="39"/>
    </row>
    <row r="362" spans="1:17" s="8" customFormat="1" ht="39.6" x14ac:dyDescent="0.25">
      <c r="A362" s="383"/>
      <c r="B362" s="419"/>
      <c r="C362" s="385"/>
      <c r="D362" s="397"/>
      <c r="E362" s="111">
        <v>358</v>
      </c>
      <c r="F362" s="24" t="s">
        <v>408</v>
      </c>
      <c r="G362" s="25" t="s">
        <v>97</v>
      </c>
      <c r="H362" s="26" t="s">
        <v>479</v>
      </c>
      <c r="I362" s="44">
        <v>16</v>
      </c>
      <c r="J362" s="71" t="s">
        <v>1152</v>
      </c>
      <c r="K362" s="44">
        <v>104265.44</v>
      </c>
      <c r="L362" s="27">
        <v>1010</v>
      </c>
      <c r="M362" s="28">
        <v>0</v>
      </c>
      <c r="N362" s="90"/>
      <c r="O362" s="86"/>
      <c r="P362" s="86"/>
      <c r="Q362" s="39"/>
    </row>
    <row r="363" spans="1:17" s="8" customFormat="1" ht="26.4" x14ac:dyDescent="0.25">
      <c r="A363" s="383"/>
      <c r="B363" s="419"/>
      <c r="C363" s="385"/>
      <c r="D363" s="397"/>
      <c r="E363" s="111">
        <v>359</v>
      </c>
      <c r="F363" s="24" t="s">
        <v>408</v>
      </c>
      <c r="G363" s="25" t="s">
        <v>97</v>
      </c>
      <c r="H363" s="26" t="s">
        <v>480</v>
      </c>
      <c r="I363" s="44">
        <v>80.8</v>
      </c>
      <c r="J363" s="71" t="s">
        <v>1147</v>
      </c>
      <c r="K363" s="44">
        <v>348111.45</v>
      </c>
      <c r="L363" s="27">
        <v>1000</v>
      </c>
      <c r="M363" s="28">
        <v>0</v>
      </c>
      <c r="N363" s="90"/>
      <c r="O363" s="86"/>
      <c r="P363" s="86"/>
      <c r="Q363" s="39"/>
    </row>
    <row r="364" spans="1:17" s="8" customFormat="1" ht="26.4" x14ac:dyDescent="0.25">
      <c r="A364" s="383"/>
      <c r="B364" s="419"/>
      <c r="C364" s="385"/>
      <c r="D364" s="397"/>
      <c r="E364" s="111">
        <v>360</v>
      </c>
      <c r="F364" s="24" t="s">
        <v>408</v>
      </c>
      <c r="G364" s="25" t="s">
        <v>97</v>
      </c>
      <c r="H364" s="26" t="s">
        <v>481</v>
      </c>
      <c r="I364" s="44">
        <v>79.900000000000006</v>
      </c>
      <c r="J364" s="71" t="s">
        <v>1146</v>
      </c>
      <c r="K364" s="44">
        <v>344233.97</v>
      </c>
      <c r="L364" s="27">
        <v>1180</v>
      </c>
      <c r="M364" s="28">
        <v>0</v>
      </c>
      <c r="N364" s="90"/>
      <c r="O364" s="86"/>
      <c r="P364" s="86"/>
      <c r="Q364" s="39"/>
    </row>
    <row r="365" spans="1:17" s="8" customFormat="1" ht="26.4" x14ac:dyDescent="0.25">
      <c r="A365" s="383"/>
      <c r="B365" s="419"/>
      <c r="C365" s="385"/>
      <c r="D365" s="397"/>
      <c r="E365" s="111">
        <v>361</v>
      </c>
      <c r="F365" s="24" t="s">
        <v>408</v>
      </c>
      <c r="G365" s="25" t="s">
        <v>97</v>
      </c>
      <c r="H365" s="26" t="s">
        <v>482</v>
      </c>
      <c r="I365" s="44">
        <v>86.2</v>
      </c>
      <c r="J365" s="71" t="s">
        <v>1150</v>
      </c>
      <c r="K365" s="44">
        <v>498440.29</v>
      </c>
      <c r="L365" s="27">
        <v>1080</v>
      </c>
      <c r="M365" s="28">
        <v>0</v>
      </c>
      <c r="N365" s="90"/>
      <c r="O365" s="86"/>
      <c r="P365" s="86"/>
      <c r="Q365" s="39"/>
    </row>
    <row r="366" spans="1:17" s="8" customFormat="1" ht="26.4" x14ac:dyDescent="0.25">
      <c r="A366" s="383"/>
      <c r="B366" s="419"/>
      <c r="C366" s="385"/>
      <c r="D366" s="397"/>
      <c r="E366" s="111">
        <v>362</v>
      </c>
      <c r="F366" s="24" t="s">
        <v>408</v>
      </c>
      <c r="G366" s="25" t="s">
        <v>97</v>
      </c>
      <c r="H366" s="26" t="s">
        <v>483</v>
      </c>
      <c r="I366" s="44">
        <v>51.3</v>
      </c>
      <c r="J366" s="71" t="s">
        <v>1151</v>
      </c>
      <c r="K366" s="44">
        <v>296635.58</v>
      </c>
      <c r="L366" s="27">
        <v>2420</v>
      </c>
      <c r="M366" s="28">
        <v>0</v>
      </c>
      <c r="N366" s="90"/>
      <c r="O366" s="86"/>
      <c r="P366" s="86"/>
      <c r="Q366" s="39"/>
    </row>
    <row r="367" spans="1:17" s="8" customFormat="1" ht="26.4" x14ac:dyDescent="0.25">
      <c r="A367" s="383"/>
      <c r="B367" s="419"/>
      <c r="C367" s="385"/>
      <c r="D367" s="397"/>
      <c r="E367" s="111">
        <v>363</v>
      </c>
      <c r="F367" s="24" t="s">
        <v>408</v>
      </c>
      <c r="G367" s="25" t="s">
        <v>97</v>
      </c>
      <c r="H367" s="26" t="s">
        <v>484</v>
      </c>
      <c r="I367" s="44">
        <v>108.5</v>
      </c>
      <c r="J367" s="71" t="s">
        <v>1148</v>
      </c>
      <c r="K367" s="44">
        <v>467451.67</v>
      </c>
      <c r="L367" s="27">
        <v>1000</v>
      </c>
      <c r="M367" s="28">
        <v>0</v>
      </c>
      <c r="N367" s="90"/>
      <c r="O367" s="86"/>
      <c r="P367" s="86"/>
      <c r="Q367" s="39"/>
    </row>
    <row r="368" spans="1:17" s="8" customFormat="1" ht="26.4" x14ac:dyDescent="0.25">
      <c r="A368" s="383"/>
      <c r="B368" s="419"/>
      <c r="C368" s="58"/>
      <c r="D368" s="83"/>
      <c r="E368" s="111">
        <v>364</v>
      </c>
      <c r="F368" s="24" t="s">
        <v>408</v>
      </c>
      <c r="G368" s="25" t="s">
        <v>97</v>
      </c>
      <c r="H368" s="26" t="s">
        <v>500</v>
      </c>
      <c r="I368" s="44">
        <v>40.200000000000003</v>
      </c>
      <c r="J368" s="71" t="s">
        <v>1131</v>
      </c>
      <c r="K368" s="44">
        <v>394867.31</v>
      </c>
      <c r="L368" s="27">
        <v>20010</v>
      </c>
      <c r="M368" s="28">
        <v>0</v>
      </c>
      <c r="N368" s="90"/>
      <c r="O368" s="86"/>
      <c r="P368" s="86"/>
      <c r="Q368" s="39"/>
    </row>
    <row r="369" spans="1:17" s="8" customFormat="1" ht="39.6" x14ac:dyDescent="0.25">
      <c r="A369" s="383"/>
      <c r="B369" s="419"/>
      <c r="C369" s="58"/>
      <c r="D369" s="83"/>
      <c r="E369" s="111">
        <v>365</v>
      </c>
      <c r="F369" s="24" t="s">
        <v>408</v>
      </c>
      <c r="G369" s="25" t="s">
        <v>97</v>
      </c>
      <c r="H369" s="26" t="s">
        <v>501</v>
      </c>
      <c r="I369" s="44">
        <v>26.1</v>
      </c>
      <c r="J369" s="71" t="s">
        <v>1139</v>
      </c>
      <c r="K369" s="44">
        <v>226748.71</v>
      </c>
      <c r="L369" s="27">
        <v>1500</v>
      </c>
      <c r="M369" s="28">
        <v>0</v>
      </c>
      <c r="N369" s="90"/>
      <c r="O369" s="86"/>
      <c r="P369" s="86"/>
      <c r="Q369" s="39"/>
    </row>
    <row r="370" spans="1:17" s="8" customFormat="1" ht="52.8" x14ac:dyDescent="0.25">
      <c r="A370" s="383"/>
      <c r="B370" s="419"/>
      <c r="C370" s="58"/>
      <c r="D370" s="83"/>
      <c r="E370" s="111">
        <v>366</v>
      </c>
      <c r="F370" s="24" t="s">
        <v>408</v>
      </c>
      <c r="G370" s="25" t="s">
        <v>97</v>
      </c>
      <c r="H370" s="26" t="s">
        <v>485</v>
      </c>
      <c r="I370" s="44">
        <v>58.2</v>
      </c>
      <c r="J370" s="71" t="s">
        <v>1135</v>
      </c>
      <c r="K370" s="44">
        <v>569686.63</v>
      </c>
      <c r="L370" s="27">
        <v>1800</v>
      </c>
      <c r="M370" s="28">
        <v>0</v>
      </c>
      <c r="N370" s="90"/>
      <c r="O370" s="86"/>
      <c r="P370" s="86"/>
      <c r="Q370" s="39"/>
    </row>
    <row r="371" spans="1:17" s="8" customFormat="1" ht="52.8" x14ac:dyDescent="0.25">
      <c r="A371" s="383"/>
      <c r="B371" s="419"/>
      <c r="C371" s="58"/>
      <c r="D371" s="83"/>
      <c r="E371" s="111">
        <v>367</v>
      </c>
      <c r="F371" s="24" t="s">
        <v>408</v>
      </c>
      <c r="G371" s="25" t="s">
        <v>97</v>
      </c>
      <c r="H371" s="26" t="s">
        <v>486</v>
      </c>
      <c r="I371" s="44">
        <v>34.799999999999997</v>
      </c>
      <c r="J371" s="71" t="s">
        <v>1140</v>
      </c>
      <c r="K371" s="44">
        <v>345061.49</v>
      </c>
      <c r="L371" s="27">
        <v>1200</v>
      </c>
      <c r="M371" s="28">
        <v>0</v>
      </c>
      <c r="N371" s="90"/>
      <c r="O371" s="86"/>
      <c r="P371" s="86"/>
      <c r="Q371" s="39"/>
    </row>
    <row r="372" spans="1:17" s="8" customFormat="1" ht="52.8" x14ac:dyDescent="0.25">
      <c r="A372" s="383"/>
      <c r="B372" s="419"/>
      <c r="C372" s="58"/>
      <c r="D372" s="83"/>
      <c r="E372" s="111">
        <v>368</v>
      </c>
      <c r="F372" s="24" t="s">
        <v>408</v>
      </c>
      <c r="G372" s="25" t="s">
        <v>97</v>
      </c>
      <c r="H372" s="26" t="s">
        <v>487</v>
      </c>
      <c r="I372" s="44">
        <v>50.1</v>
      </c>
      <c r="J372" s="71" t="s">
        <v>1141</v>
      </c>
      <c r="K372" s="44">
        <v>496769.56</v>
      </c>
      <c r="L372" s="27">
        <v>1100</v>
      </c>
      <c r="M372" s="28">
        <v>0</v>
      </c>
      <c r="N372" s="90"/>
      <c r="O372" s="86"/>
      <c r="P372" s="86"/>
      <c r="Q372" s="39"/>
    </row>
    <row r="373" spans="1:17" s="8" customFormat="1" ht="39.6" x14ac:dyDescent="0.25">
      <c r="A373" s="383"/>
      <c r="B373" s="419"/>
      <c r="C373" s="58"/>
      <c r="D373" s="83"/>
      <c r="E373" s="111">
        <v>369</v>
      </c>
      <c r="F373" s="24" t="s">
        <v>408</v>
      </c>
      <c r="G373" s="25" t="s">
        <v>97</v>
      </c>
      <c r="H373" s="26" t="s">
        <v>28</v>
      </c>
      <c r="I373" s="27">
        <v>8</v>
      </c>
      <c r="J373" s="71"/>
      <c r="K373" s="44"/>
      <c r="L373" s="28">
        <v>287062</v>
      </c>
      <c r="M373" s="28">
        <v>57412.72</v>
      </c>
      <c r="N373" s="90"/>
      <c r="O373" s="86"/>
      <c r="P373" s="86"/>
      <c r="Q373" s="39"/>
    </row>
    <row r="374" spans="1:17" s="8" customFormat="1" x14ac:dyDescent="0.25">
      <c r="A374" s="383"/>
      <c r="B374" s="419"/>
      <c r="C374" s="58"/>
      <c r="D374" s="83"/>
      <c r="E374" s="111">
        <v>370</v>
      </c>
      <c r="F374" s="24" t="s">
        <v>408</v>
      </c>
      <c r="G374" s="25" t="s">
        <v>97</v>
      </c>
      <c r="H374" s="26" t="s">
        <v>489</v>
      </c>
      <c r="I374" s="27">
        <v>183.4</v>
      </c>
      <c r="J374" s="71" t="s">
        <v>1123</v>
      </c>
      <c r="K374" s="44">
        <v>1646035.17</v>
      </c>
      <c r="L374" s="28">
        <v>3370</v>
      </c>
      <c r="M374" s="28">
        <v>0</v>
      </c>
      <c r="N374" s="90"/>
      <c r="O374" s="86"/>
      <c r="P374" s="86"/>
      <c r="Q374" s="39"/>
    </row>
    <row r="375" spans="1:17" s="8" customFormat="1" ht="26.4" x14ac:dyDescent="0.25">
      <c r="A375" s="383"/>
      <c r="B375" s="419"/>
      <c r="C375" s="58"/>
      <c r="D375" s="83"/>
      <c r="E375" s="111">
        <v>371</v>
      </c>
      <c r="F375" s="24" t="s">
        <v>408</v>
      </c>
      <c r="G375" s="25" t="s">
        <v>97</v>
      </c>
      <c r="H375" s="26" t="s">
        <v>488</v>
      </c>
      <c r="I375" s="27">
        <v>60.8</v>
      </c>
      <c r="J375" s="71" t="s">
        <v>1125</v>
      </c>
      <c r="K375" s="44">
        <v>697758.43</v>
      </c>
      <c r="L375" s="28">
        <v>980</v>
      </c>
      <c r="M375" s="28">
        <v>0</v>
      </c>
      <c r="N375" s="90"/>
      <c r="O375" s="86"/>
      <c r="P375" s="86"/>
      <c r="Q375" s="39"/>
    </row>
    <row r="376" spans="1:17" s="8" customFormat="1" ht="39.6" x14ac:dyDescent="0.25">
      <c r="A376" s="383"/>
      <c r="B376" s="419"/>
      <c r="C376" s="58"/>
      <c r="D376" s="83"/>
      <c r="E376" s="111">
        <v>372</v>
      </c>
      <c r="F376" s="24" t="s">
        <v>408</v>
      </c>
      <c r="G376" s="25" t="s">
        <v>97</v>
      </c>
      <c r="H376" s="26" t="s">
        <v>490</v>
      </c>
      <c r="I376" s="27">
        <v>46.7</v>
      </c>
      <c r="J376" s="71" t="s">
        <v>1122</v>
      </c>
      <c r="K376" s="44">
        <v>463056.65</v>
      </c>
      <c r="L376" s="28">
        <v>1310</v>
      </c>
      <c r="M376" s="28">
        <v>0</v>
      </c>
      <c r="N376" s="90"/>
      <c r="O376" s="86"/>
      <c r="P376" s="86"/>
      <c r="Q376" s="39"/>
    </row>
    <row r="377" spans="1:17" s="8" customFormat="1" ht="26.4" x14ac:dyDescent="0.25">
      <c r="A377" s="383"/>
      <c r="B377" s="419"/>
      <c r="C377" s="58"/>
      <c r="D377" s="83"/>
      <c r="E377" s="111">
        <v>373</v>
      </c>
      <c r="F377" s="24" t="s">
        <v>408</v>
      </c>
      <c r="G377" s="25" t="s">
        <v>97</v>
      </c>
      <c r="H377" s="26" t="s">
        <v>491</v>
      </c>
      <c r="I377" s="27">
        <v>152.1</v>
      </c>
      <c r="J377" s="71" t="s">
        <v>1137</v>
      </c>
      <c r="K377" s="44">
        <v>655293.94999999995</v>
      </c>
      <c r="L377" s="28">
        <v>1180</v>
      </c>
      <c r="M377" s="28">
        <v>0</v>
      </c>
      <c r="N377" s="90"/>
      <c r="O377" s="86"/>
      <c r="P377" s="86"/>
      <c r="Q377" s="39"/>
    </row>
    <row r="378" spans="1:17" s="8" customFormat="1" ht="26.4" x14ac:dyDescent="0.25">
      <c r="A378" s="383"/>
      <c r="B378" s="419"/>
      <c r="C378" s="58"/>
      <c r="D378" s="83"/>
      <c r="E378" s="111">
        <v>374</v>
      </c>
      <c r="F378" s="24" t="s">
        <v>408</v>
      </c>
      <c r="G378" s="25" t="s">
        <v>97</v>
      </c>
      <c r="H378" s="26" t="s">
        <v>492</v>
      </c>
      <c r="I378" s="27">
        <v>119.4</v>
      </c>
      <c r="J378" s="71" t="s">
        <v>1138</v>
      </c>
      <c r="K378" s="44">
        <v>514412.21</v>
      </c>
      <c r="L378" s="28">
        <v>980</v>
      </c>
      <c r="M378" s="28">
        <v>0</v>
      </c>
      <c r="N378" s="90"/>
      <c r="O378" s="86"/>
      <c r="P378" s="86"/>
      <c r="Q378" s="39"/>
    </row>
    <row r="379" spans="1:17" s="8" customFormat="1" ht="26.4" x14ac:dyDescent="0.25">
      <c r="A379" s="383"/>
      <c r="B379" s="419"/>
      <c r="C379" s="58"/>
      <c r="D379" s="83"/>
      <c r="E379" s="111">
        <v>375</v>
      </c>
      <c r="F379" s="24" t="s">
        <v>408</v>
      </c>
      <c r="G379" s="25" t="s">
        <v>97</v>
      </c>
      <c r="H379" s="26" t="s">
        <v>493</v>
      </c>
      <c r="I379" s="27">
        <v>149.1</v>
      </c>
      <c r="J379" s="71" t="s">
        <v>1136</v>
      </c>
      <c r="K379" s="44">
        <v>642369.02</v>
      </c>
      <c r="L379" s="28">
        <v>1000</v>
      </c>
      <c r="M379" s="28">
        <v>0</v>
      </c>
      <c r="N379" s="90"/>
      <c r="O379" s="86"/>
      <c r="P379" s="86"/>
      <c r="Q379" s="39"/>
    </row>
    <row r="380" spans="1:17" s="8" customFormat="1" ht="26.4" x14ac:dyDescent="0.25">
      <c r="A380" s="383"/>
      <c r="B380" s="419"/>
      <c r="C380" s="58"/>
      <c r="D380" s="83"/>
      <c r="E380" s="111">
        <v>376</v>
      </c>
      <c r="F380" s="24" t="s">
        <v>408</v>
      </c>
      <c r="G380" s="25" t="s">
        <v>97</v>
      </c>
      <c r="H380" s="26" t="s">
        <v>495</v>
      </c>
      <c r="I380" s="27">
        <v>149.1</v>
      </c>
      <c r="J380" s="71" t="s">
        <v>1134</v>
      </c>
      <c r="K380" s="44">
        <v>697735.82</v>
      </c>
      <c r="L380" s="28">
        <v>1000</v>
      </c>
      <c r="M380" s="28">
        <v>0</v>
      </c>
      <c r="N380" s="90"/>
      <c r="O380" s="86"/>
      <c r="P380" s="86"/>
      <c r="Q380" s="39"/>
    </row>
    <row r="381" spans="1:17" s="8" customFormat="1" ht="26.4" x14ac:dyDescent="0.25">
      <c r="A381" s="383"/>
      <c r="B381" s="419"/>
      <c r="C381" s="58"/>
      <c r="D381" s="83"/>
      <c r="E381" s="111">
        <v>377</v>
      </c>
      <c r="F381" s="24" t="s">
        <v>408</v>
      </c>
      <c r="G381" s="25" t="s">
        <v>97</v>
      </c>
      <c r="H381" s="26" t="s">
        <v>494</v>
      </c>
      <c r="I381" s="27">
        <v>149.1</v>
      </c>
      <c r="J381" s="71" t="s">
        <v>1132</v>
      </c>
      <c r="K381" s="44">
        <v>642369.02</v>
      </c>
      <c r="L381" s="28">
        <v>1000</v>
      </c>
      <c r="M381" s="28">
        <v>0</v>
      </c>
      <c r="N381" s="90"/>
      <c r="O381" s="86"/>
      <c r="P381" s="86"/>
      <c r="Q381" s="39"/>
    </row>
    <row r="382" spans="1:17" s="8" customFormat="1" ht="52.8" x14ac:dyDescent="0.25">
      <c r="A382" s="383"/>
      <c r="B382" s="419"/>
      <c r="C382" s="58"/>
      <c r="D382" s="83"/>
      <c r="E382" s="111">
        <v>378</v>
      </c>
      <c r="F382" s="24" t="s">
        <v>408</v>
      </c>
      <c r="G382" s="25" t="s">
        <v>97</v>
      </c>
      <c r="H382" s="26" t="s">
        <v>496</v>
      </c>
      <c r="I382" s="27">
        <v>65.900000000000006</v>
      </c>
      <c r="J382" s="71" t="s">
        <v>1130</v>
      </c>
      <c r="K382" s="44">
        <v>656501.06999999995</v>
      </c>
      <c r="L382" s="28">
        <v>1180</v>
      </c>
      <c r="M382" s="28">
        <v>0</v>
      </c>
      <c r="N382" s="90"/>
      <c r="O382" s="86"/>
      <c r="P382" s="86"/>
      <c r="Q382" s="39"/>
    </row>
    <row r="383" spans="1:17" s="8" customFormat="1" ht="52.8" x14ac:dyDescent="0.25">
      <c r="A383" s="383"/>
      <c r="B383" s="419"/>
      <c r="C383" s="58"/>
      <c r="D383" s="83"/>
      <c r="E383" s="111">
        <v>379</v>
      </c>
      <c r="F383" s="24" t="s">
        <v>408</v>
      </c>
      <c r="G383" s="25" t="s">
        <v>97</v>
      </c>
      <c r="H383" s="26" t="s">
        <v>497</v>
      </c>
      <c r="I383" s="27">
        <v>80.599999999999994</v>
      </c>
      <c r="J383" s="71" t="s">
        <v>1129</v>
      </c>
      <c r="K383" s="44">
        <v>802943.65</v>
      </c>
      <c r="L383" s="28">
        <v>1000</v>
      </c>
      <c r="M383" s="28">
        <v>0</v>
      </c>
      <c r="N383" s="90"/>
      <c r="O383" s="86"/>
      <c r="P383" s="86"/>
      <c r="Q383" s="39"/>
    </row>
    <row r="384" spans="1:17" s="8" customFormat="1" ht="52.8" x14ac:dyDescent="0.25">
      <c r="A384" s="383"/>
      <c r="B384" s="419"/>
      <c r="C384" s="58"/>
      <c r="D384" s="83"/>
      <c r="E384" s="111">
        <v>380</v>
      </c>
      <c r="F384" s="24" t="s">
        <v>408</v>
      </c>
      <c r="G384" s="25" t="s">
        <v>97</v>
      </c>
      <c r="H384" s="26" t="s">
        <v>498</v>
      </c>
      <c r="I384" s="27">
        <v>64.099999999999994</v>
      </c>
      <c r="J384" s="71" t="s">
        <v>1126</v>
      </c>
      <c r="K384" s="44">
        <v>384033.36</v>
      </c>
      <c r="L384" s="28">
        <v>1000</v>
      </c>
      <c r="M384" s="28">
        <v>0</v>
      </c>
      <c r="N384" s="90"/>
      <c r="O384" s="86"/>
      <c r="P384" s="86"/>
      <c r="Q384" s="39"/>
    </row>
    <row r="385" spans="1:17" s="8" customFormat="1" ht="52.8" x14ac:dyDescent="0.25">
      <c r="A385" s="383"/>
      <c r="B385" s="419"/>
      <c r="C385" s="58"/>
      <c r="D385" s="83"/>
      <c r="E385" s="111">
        <v>381</v>
      </c>
      <c r="F385" s="24" t="s">
        <v>408</v>
      </c>
      <c r="G385" s="25" t="s">
        <v>97</v>
      </c>
      <c r="H385" s="26" t="s">
        <v>499</v>
      </c>
      <c r="I385" s="27">
        <v>31.6</v>
      </c>
      <c r="J385" s="71" t="s">
        <v>1127</v>
      </c>
      <c r="K385" s="44">
        <v>327228.11</v>
      </c>
      <c r="L385" s="28">
        <v>1000</v>
      </c>
      <c r="M385" s="28">
        <v>0</v>
      </c>
      <c r="N385" s="90"/>
      <c r="O385" s="86"/>
      <c r="P385" s="86"/>
      <c r="Q385" s="39"/>
    </row>
    <row r="386" spans="1:17" s="8" customFormat="1" x14ac:dyDescent="0.25">
      <c r="A386" s="383"/>
      <c r="B386" s="419"/>
      <c r="C386" s="58"/>
      <c r="D386" s="83"/>
      <c r="E386" s="111">
        <v>382</v>
      </c>
      <c r="F386" s="24" t="s">
        <v>408</v>
      </c>
      <c r="G386" s="25" t="s">
        <v>97</v>
      </c>
      <c r="H386" s="26" t="s">
        <v>1421</v>
      </c>
      <c r="I386" s="27">
        <v>0</v>
      </c>
      <c r="J386" s="71"/>
      <c r="K386" s="44"/>
      <c r="L386" s="28">
        <v>75165.98</v>
      </c>
      <c r="M386" s="28">
        <v>1670.14</v>
      </c>
      <c r="N386" s="90"/>
      <c r="O386" s="86"/>
      <c r="P386" s="86"/>
      <c r="Q386" s="39"/>
    </row>
    <row r="387" spans="1:17" s="8" customFormat="1" ht="26.4" x14ac:dyDescent="0.25">
      <c r="A387" s="383"/>
      <c r="B387" s="419"/>
      <c r="C387" s="58"/>
      <c r="D387" s="83"/>
      <c r="E387" s="111">
        <v>383</v>
      </c>
      <c r="F387" s="24" t="s">
        <v>408</v>
      </c>
      <c r="G387" s="25" t="s">
        <v>97</v>
      </c>
      <c r="H387" s="26" t="s">
        <v>1422</v>
      </c>
      <c r="I387" s="27">
        <v>0</v>
      </c>
      <c r="J387" s="71"/>
      <c r="K387" s="44"/>
      <c r="L387" s="28">
        <v>93156.95</v>
      </c>
      <c r="M387" s="28">
        <v>2069.91</v>
      </c>
      <c r="N387" s="90"/>
      <c r="O387" s="86"/>
      <c r="P387" s="86"/>
      <c r="Q387" s="39"/>
    </row>
    <row r="388" spans="1:17" s="8" customFormat="1" x14ac:dyDescent="0.25">
      <c r="A388" s="383"/>
      <c r="B388" s="419"/>
      <c r="C388" s="58"/>
      <c r="D388" s="83"/>
      <c r="E388" s="111">
        <v>384</v>
      </c>
      <c r="F388" s="24" t="s">
        <v>408</v>
      </c>
      <c r="G388" s="25" t="s">
        <v>97</v>
      </c>
      <c r="H388" s="26" t="s">
        <v>441</v>
      </c>
      <c r="I388" s="27">
        <v>0</v>
      </c>
      <c r="J388" s="71"/>
      <c r="K388" s="44"/>
      <c r="L388" s="28">
        <v>76428.460000000006</v>
      </c>
      <c r="M388" s="28">
        <v>31590.7</v>
      </c>
      <c r="N388" s="90"/>
      <c r="O388" s="86"/>
      <c r="P388" s="86"/>
      <c r="Q388" s="39"/>
    </row>
    <row r="389" spans="1:17" s="8" customFormat="1" x14ac:dyDescent="0.25">
      <c r="A389" s="383"/>
      <c r="B389" s="419"/>
      <c r="C389" s="58"/>
      <c r="D389" s="83"/>
      <c r="E389" s="111">
        <v>385</v>
      </c>
      <c r="F389" s="24" t="s">
        <v>408</v>
      </c>
      <c r="G389" s="25" t="s">
        <v>97</v>
      </c>
      <c r="H389" s="26" t="s">
        <v>442</v>
      </c>
      <c r="I389" s="27">
        <v>0</v>
      </c>
      <c r="J389" s="71"/>
      <c r="K389" s="44"/>
      <c r="L389" s="28">
        <v>107818.2</v>
      </c>
      <c r="M389" s="28">
        <v>44565.56</v>
      </c>
      <c r="N389" s="90"/>
      <c r="O389" s="86"/>
      <c r="P389" s="86"/>
      <c r="Q389" s="39"/>
    </row>
    <row r="390" spans="1:17" s="8" customFormat="1" ht="26.4" x14ac:dyDescent="0.25">
      <c r="A390" s="383"/>
      <c r="B390" s="419"/>
      <c r="C390" s="58"/>
      <c r="D390" s="83"/>
      <c r="E390" s="111">
        <v>386</v>
      </c>
      <c r="F390" s="24" t="s">
        <v>408</v>
      </c>
      <c r="G390" s="25" t="s">
        <v>97</v>
      </c>
      <c r="H390" s="26" t="s">
        <v>443</v>
      </c>
      <c r="I390" s="27">
        <v>0</v>
      </c>
      <c r="J390" s="71"/>
      <c r="K390" s="44"/>
      <c r="L390" s="28">
        <v>8491.36</v>
      </c>
      <c r="M390" s="28">
        <v>0</v>
      </c>
      <c r="N390" s="90"/>
      <c r="O390" s="86"/>
      <c r="P390" s="86"/>
      <c r="Q390" s="39"/>
    </row>
    <row r="391" spans="1:17" s="8" customFormat="1" x14ac:dyDescent="0.25">
      <c r="A391" s="383"/>
      <c r="B391" s="419"/>
      <c r="C391" s="58"/>
      <c r="D391" s="83"/>
      <c r="E391" s="111">
        <v>387</v>
      </c>
      <c r="F391" s="24" t="s">
        <v>408</v>
      </c>
      <c r="G391" s="25" t="s">
        <v>97</v>
      </c>
      <c r="H391" s="26" t="s">
        <v>525</v>
      </c>
      <c r="I391" s="27">
        <v>1.8</v>
      </c>
      <c r="J391" s="71"/>
      <c r="K391" s="44"/>
      <c r="L391" s="28">
        <v>2064827</v>
      </c>
      <c r="M391" s="28">
        <v>699747.06</v>
      </c>
      <c r="N391" s="90"/>
      <c r="O391" s="86"/>
      <c r="P391" s="86"/>
      <c r="Q391" s="39"/>
    </row>
    <row r="392" spans="1:17" s="8" customFormat="1" ht="39.6" x14ac:dyDescent="0.25">
      <c r="A392" s="383"/>
      <c r="B392" s="419"/>
      <c r="C392" s="58"/>
      <c r="D392" s="83"/>
      <c r="E392" s="111">
        <v>388</v>
      </c>
      <c r="F392" s="24" t="s">
        <v>526</v>
      </c>
      <c r="G392" s="25" t="s">
        <v>119</v>
      </c>
      <c r="H392" s="26" t="s">
        <v>527</v>
      </c>
      <c r="I392" s="27">
        <v>161.88999999999999</v>
      </c>
      <c r="J392" s="71"/>
      <c r="K392" s="44"/>
      <c r="L392" s="28">
        <v>350402.5</v>
      </c>
      <c r="M392" s="28">
        <v>0</v>
      </c>
      <c r="N392" s="90"/>
      <c r="O392" s="86"/>
      <c r="P392" s="86"/>
      <c r="Q392" s="39"/>
    </row>
    <row r="393" spans="1:17" s="8" customFormat="1" ht="39.6" x14ac:dyDescent="0.25">
      <c r="A393" s="383"/>
      <c r="B393" s="419"/>
      <c r="C393" s="58"/>
      <c r="D393" s="83"/>
      <c r="E393" s="111">
        <v>389</v>
      </c>
      <c r="F393" s="24" t="s">
        <v>526</v>
      </c>
      <c r="G393" s="25" t="s">
        <v>119</v>
      </c>
      <c r="H393" s="26" t="s">
        <v>527</v>
      </c>
      <c r="I393" s="27">
        <v>198.47</v>
      </c>
      <c r="J393" s="71"/>
      <c r="K393" s="44"/>
      <c r="L393" s="28">
        <v>431588.49</v>
      </c>
      <c r="M393" s="28">
        <v>152756.31</v>
      </c>
      <c r="N393" s="90"/>
      <c r="O393" s="86"/>
      <c r="P393" s="86"/>
      <c r="Q393" s="39"/>
    </row>
    <row r="394" spans="1:17" s="8" customFormat="1" ht="66" x14ac:dyDescent="0.25">
      <c r="A394" s="383"/>
      <c r="B394" s="419"/>
      <c r="C394" s="58"/>
      <c r="D394" s="397"/>
      <c r="E394" s="111">
        <v>390</v>
      </c>
      <c r="F394" s="24" t="s">
        <v>408</v>
      </c>
      <c r="G394" s="25" t="s">
        <v>94</v>
      </c>
      <c r="H394" s="26" t="s">
        <v>444</v>
      </c>
      <c r="I394" s="27">
        <v>23.56</v>
      </c>
      <c r="J394" s="71"/>
      <c r="K394" s="44"/>
      <c r="L394" s="28">
        <v>397396</v>
      </c>
      <c r="M394" s="28">
        <v>151508.29</v>
      </c>
      <c r="N394" s="90"/>
      <c r="O394" s="86"/>
      <c r="P394" s="86"/>
      <c r="Q394" s="39"/>
    </row>
    <row r="395" spans="1:17" s="8" customFormat="1" x14ac:dyDescent="0.25">
      <c r="A395" s="391"/>
      <c r="B395" s="419"/>
      <c r="C395" s="146"/>
      <c r="D395" s="397"/>
      <c r="E395" s="111">
        <v>391</v>
      </c>
      <c r="F395" s="24" t="s">
        <v>357</v>
      </c>
      <c r="G395" s="25" t="s">
        <v>1378</v>
      </c>
      <c r="H395" s="26" t="s">
        <v>474</v>
      </c>
      <c r="I395" s="27">
        <v>34.9</v>
      </c>
      <c r="J395" s="71" t="s">
        <v>1154</v>
      </c>
      <c r="K395" s="44">
        <v>352136.81</v>
      </c>
      <c r="L395" s="28">
        <v>473.13</v>
      </c>
      <c r="M395" s="28">
        <v>0</v>
      </c>
      <c r="N395" s="90"/>
      <c r="O395" s="86"/>
      <c r="P395" s="86"/>
      <c r="Q395" s="39"/>
    </row>
    <row r="396" spans="1:17" s="8" customFormat="1" ht="38.25" customHeight="1" x14ac:dyDescent="0.25">
      <c r="A396" s="401">
        <v>62</v>
      </c>
      <c r="B396" s="408" t="s">
        <v>1280</v>
      </c>
      <c r="C396" s="411" t="s">
        <v>152</v>
      </c>
      <c r="D396" s="409" t="s">
        <v>531</v>
      </c>
      <c r="E396" s="111">
        <v>392</v>
      </c>
      <c r="F396" s="24" t="s">
        <v>529</v>
      </c>
      <c r="G396" s="25" t="s">
        <v>9</v>
      </c>
      <c r="H396" s="26" t="s">
        <v>528</v>
      </c>
      <c r="I396" s="27">
        <v>581.4</v>
      </c>
      <c r="J396" s="71" t="s">
        <v>1120</v>
      </c>
      <c r="K396" s="44">
        <v>6833426.7599999998</v>
      </c>
      <c r="L396" s="28">
        <v>21098.43</v>
      </c>
      <c r="M396" s="28">
        <v>4021.18</v>
      </c>
      <c r="N396" s="90"/>
      <c r="O396" s="86"/>
      <c r="P396" s="86"/>
      <c r="Q396" s="39"/>
    </row>
    <row r="397" spans="1:17" s="8" customFormat="1" ht="50.4" customHeight="1" x14ac:dyDescent="0.25">
      <c r="A397" s="401"/>
      <c r="B397" s="408"/>
      <c r="C397" s="412"/>
      <c r="D397" s="406"/>
      <c r="E397" s="111">
        <v>393</v>
      </c>
      <c r="F397" s="24" t="s">
        <v>529</v>
      </c>
      <c r="G397" s="25" t="s">
        <v>9</v>
      </c>
      <c r="H397" s="26" t="s">
        <v>528</v>
      </c>
      <c r="I397" s="44">
        <v>16</v>
      </c>
      <c r="J397" s="127" t="s">
        <v>1121</v>
      </c>
      <c r="K397" s="44">
        <v>236809.28</v>
      </c>
      <c r="L397" s="28">
        <v>342508.22</v>
      </c>
      <c r="M397" s="28">
        <v>71047.42</v>
      </c>
      <c r="N397" s="90"/>
      <c r="O397" s="86"/>
      <c r="P397" s="86"/>
      <c r="Q397" s="39"/>
    </row>
    <row r="398" spans="1:17" s="8" customFormat="1" ht="52.8" customHeight="1" x14ac:dyDescent="0.25">
      <c r="A398" s="401">
        <v>63</v>
      </c>
      <c r="B398" s="408" t="s">
        <v>1111</v>
      </c>
      <c r="C398" s="384" t="s">
        <v>152</v>
      </c>
      <c r="D398" s="396" t="s">
        <v>1113</v>
      </c>
      <c r="E398" s="111">
        <v>394</v>
      </c>
      <c r="F398" s="24" t="s">
        <v>357</v>
      </c>
      <c r="G398" s="152" t="s">
        <v>223</v>
      </c>
      <c r="H398" s="26" t="s">
        <v>284</v>
      </c>
      <c r="I398" s="27">
        <v>34.200000000000003</v>
      </c>
      <c r="J398" s="71" t="s">
        <v>1317</v>
      </c>
      <c r="K398" s="106">
        <v>345073.9</v>
      </c>
      <c r="L398" s="28">
        <v>581.55999999999995</v>
      </c>
      <c r="M398" s="28">
        <v>0</v>
      </c>
      <c r="N398" s="93"/>
      <c r="O398" s="86" t="s">
        <v>1365</v>
      </c>
      <c r="P398" s="86"/>
      <c r="Q398" s="39"/>
    </row>
    <row r="399" spans="1:17" s="8" customFormat="1" ht="26.4" x14ac:dyDescent="0.25">
      <c r="A399" s="401"/>
      <c r="B399" s="408"/>
      <c r="C399" s="393"/>
      <c r="D399" s="398"/>
      <c r="E399" s="111">
        <v>395</v>
      </c>
      <c r="F399" s="24" t="s">
        <v>352</v>
      </c>
      <c r="G399" s="25" t="s">
        <v>333</v>
      </c>
      <c r="H399" s="26" t="s">
        <v>456</v>
      </c>
      <c r="I399" s="27">
        <v>209.1</v>
      </c>
      <c r="J399" s="71" t="s">
        <v>1416</v>
      </c>
      <c r="K399" s="106">
        <v>3052843.27</v>
      </c>
      <c r="L399" s="28">
        <v>0</v>
      </c>
      <c r="M399" s="28">
        <v>0</v>
      </c>
      <c r="N399" s="90"/>
      <c r="O399" s="86"/>
      <c r="P399" s="86"/>
      <c r="Q399" s="39"/>
    </row>
    <row r="400" spans="1:17" s="8" customFormat="1" ht="66" x14ac:dyDescent="0.25">
      <c r="A400" s="142">
        <v>64</v>
      </c>
      <c r="B400" s="362" t="s">
        <v>1318</v>
      </c>
      <c r="C400" s="153" t="s">
        <v>152</v>
      </c>
      <c r="D400" s="154">
        <v>140</v>
      </c>
      <c r="E400" s="111">
        <v>396</v>
      </c>
      <c r="F400" s="37" t="s">
        <v>1321</v>
      </c>
      <c r="G400" s="101" t="s">
        <v>1322</v>
      </c>
      <c r="H400" s="42" t="s">
        <v>1360</v>
      </c>
      <c r="I400" s="38">
        <v>3267.1</v>
      </c>
      <c r="J400" s="136" t="s">
        <v>1323</v>
      </c>
      <c r="K400" s="137">
        <v>44707584.479999997</v>
      </c>
      <c r="L400" s="43">
        <v>49202507.200000003</v>
      </c>
      <c r="M400" s="43">
        <v>46679435.549999997</v>
      </c>
      <c r="N400" s="138"/>
      <c r="O400" s="114"/>
      <c r="P400" s="114"/>
      <c r="Q400" s="102"/>
    </row>
    <row r="401" spans="1:17" s="8" customFormat="1" ht="39.6" customHeight="1" x14ac:dyDescent="0.25">
      <c r="A401" s="382">
        <v>65</v>
      </c>
      <c r="B401" s="388" t="s">
        <v>1426</v>
      </c>
      <c r="C401" s="278" t="s">
        <v>152</v>
      </c>
      <c r="D401" s="82">
        <v>142</v>
      </c>
      <c r="E401" s="111">
        <v>397</v>
      </c>
      <c r="F401" s="24" t="s">
        <v>44</v>
      </c>
      <c r="G401" s="47">
        <v>4</v>
      </c>
      <c r="H401" s="26" t="s">
        <v>45</v>
      </c>
      <c r="I401" s="46">
        <v>2610.9</v>
      </c>
      <c r="J401" s="260" t="s">
        <v>1304</v>
      </c>
      <c r="K401" s="24">
        <v>48153246.439999998</v>
      </c>
      <c r="L401" s="28">
        <v>8185936</v>
      </c>
      <c r="M401" s="28">
        <v>1155709.56</v>
      </c>
      <c r="N401" s="24"/>
      <c r="O401" s="24"/>
      <c r="P401" s="24"/>
      <c r="Q401" s="102"/>
    </row>
    <row r="402" spans="1:17" s="8" customFormat="1" ht="39.6" x14ac:dyDescent="0.25">
      <c r="A402" s="383"/>
      <c r="B402" s="389"/>
      <c r="C402" s="279"/>
      <c r="D402" s="83"/>
      <c r="E402" s="111">
        <v>398</v>
      </c>
      <c r="F402" s="24" t="s">
        <v>44</v>
      </c>
      <c r="G402" s="47">
        <v>3</v>
      </c>
      <c r="H402" s="42" t="s">
        <v>402</v>
      </c>
      <c r="I402" s="49">
        <v>330.8</v>
      </c>
      <c r="J402" s="260" t="s">
        <v>1301</v>
      </c>
      <c r="K402" s="288">
        <v>4640075.3600000003</v>
      </c>
      <c r="L402" s="38">
        <v>143769</v>
      </c>
      <c r="M402" s="38">
        <v>0</v>
      </c>
      <c r="N402" s="289">
        <v>38576</v>
      </c>
      <c r="O402" s="290" t="s">
        <v>1302</v>
      </c>
      <c r="P402" s="290" t="s">
        <v>1303</v>
      </c>
      <c r="Q402" s="102"/>
    </row>
    <row r="403" spans="1:17" s="8" customFormat="1" ht="26.4" x14ac:dyDescent="0.25">
      <c r="A403" s="383"/>
      <c r="B403" s="389"/>
      <c r="C403" s="279"/>
      <c r="D403" s="83"/>
      <c r="E403" s="111">
        <v>399</v>
      </c>
      <c r="F403" s="37" t="s">
        <v>271</v>
      </c>
      <c r="G403" s="41">
        <v>6</v>
      </c>
      <c r="H403" s="42" t="s">
        <v>456</v>
      </c>
      <c r="I403" s="49">
        <v>30</v>
      </c>
      <c r="J403" s="49" t="s">
        <v>1418</v>
      </c>
      <c r="K403" s="37">
        <v>356955</v>
      </c>
      <c r="L403" s="43">
        <v>57433.25</v>
      </c>
      <c r="M403" s="43">
        <v>0</v>
      </c>
      <c r="N403" s="24"/>
      <c r="O403" s="24"/>
      <c r="P403" s="24"/>
      <c r="Q403" s="102"/>
    </row>
    <row r="404" spans="1:17" s="8" customFormat="1" x14ac:dyDescent="0.25">
      <c r="A404" s="383"/>
      <c r="B404" s="389"/>
      <c r="C404" s="279"/>
      <c r="D404" s="83"/>
      <c r="E404" s="111">
        <v>400</v>
      </c>
      <c r="F404" s="37" t="s">
        <v>271</v>
      </c>
      <c r="G404" s="101" t="s">
        <v>1249</v>
      </c>
      <c r="H404" s="42" t="s">
        <v>461</v>
      </c>
      <c r="I404" s="49">
        <v>45.1</v>
      </c>
      <c r="J404" s="49" t="s">
        <v>1450</v>
      </c>
      <c r="K404" s="37">
        <v>503901.85</v>
      </c>
      <c r="L404" s="43">
        <v>39039.85</v>
      </c>
      <c r="M404" s="43">
        <v>0</v>
      </c>
      <c r="N404" s="24"/>
      <c r="O404" s="24"/>
      <c r="P404" s="24"/>
      <c r="Q404" s="102"/>
    </row>
    <row r="405" spans="1:17" s="8" customFormat="1" ht="26.4" x14ac:dyDescent="0.25">
      <c r="A405" s="383"/>
      <c r="B405" s="389"/>
      <c r="C405" s="279"/>
      <c r="D405" s="83"/>
      <c r="E405" s="111">
        <v>401</v>
      </c>
      <c r="F405" s="37" t="s">
        <v>352</v>
      </c>
      <c r="G405" s="101" t="s">
        <v>353</v>
      </c>
      <c r="H405" s="42" t="s">
        <v>1328</v>
      </c>
      <c r="I405" s="49">
        <v>43.2</v>
      </c>
      <c r="J405" s="49" t="s">
        <v>1329</v>
      </c>
      <c r="K405" s="24">
        <v>557894.74</v>
      </c>
      <c r="L405" s="333">
        <v>18374.93</v>
      </c>
      <c r="M405" s="43">
        <v>0</v>
      </c>
      <c r="N405" s="291">
        <v>39666</v>
      </c>
      <c r="O405" s="292" t="s">
        <v>1330</v>
      </c>
      <c r="P405" s="24"/>
      <c r="Q405" s="102"/>
    </row>
    <row r="406" spans="1:17" s="8" customFormat="1" ht="26.4" x14ac:dyDescent="0.25">
      <c r="A406" s="383"/>
      <c r="B406" s="389"/>
      <c r="C406" s="279"/>
      <c r="D406" s="83"/>
      <c r="E406" s="111">
        <v>402</v>
      </c>
      <c r="F406" s="24" t="s">
        <v>352</v>
      </c>
      <c r="G406" s="25" t="s">
        <v>353</v>
      </c>
      <c r="H406" s="26" t="s">
        <v>1325</v>
      </c>
      <c r="I406" s="46">
        <v>86.1</v>
      </c>
      <c r="J406" s="46" t="s">
        <v>1326</v>
      </c>
      <c r="K406" s="24">
        <v>974487.55</v>
      </c>
      <c r="L406" s="28">
        <v>21832.92</v>
      </c>
      <c r="M406" s="28">
        <v>0</v>
      </c>
      <c r="N406" s="293">
        <v>39666</v>
      </c>
      <c r="O406" s="277" t="s">
        <v>1327</v>
      </c>
      <c r="P406" s="24"/>
      <c r="Q406" s="102"/>
    </row>
    <row r="407" spans="1:17" s="8" customFormat="1" ht="39.6" x14ac:dyDescent="0.25">
      <c r="A407" s="383"/>
      <c r="B407" s="389"/>
      <c r="C407" s="279"/>
      <c r="D407" s="275"/>
      <c r="E407" s="111">
        <v>403</v>
      </c>
      <c r="F407" s="24" t="s">
        <v>44</v>
      </c>
      <c r="G407" s="25" t="s">
        <v>94</v>
      </c>
      <c r="H407" s="26" t="s">
        <v>20</v>
      </c>
      <c r="I407" s="46">
        <v>118.2</v>
      </c>
      <c r="J407" s="46" t="s">
        <v>1433</v>
      </c>
      <c r="K407" s="24">
        <v>1910377.95</v>
      </c>
      <c r="L407" s="28">
        <v>828600</v>
      </c>
      <c r="M407" s="28">
        <v>474296.3</v>
      </c>
      <c r="N407" s="293"/>
      <c r="O407" s="277"/>
      <c r="P407" s="24"/>
      <c r="Q407" s="39"/>
    </row>
    <row r="408" spans="1:17" s="8" customFormat="1" ht="39.6" x14ac:dyDescent="0.25">
      <c r="A408" s="383"/>
      <c r="B408" s="389"/>
      <c r="C408" s="330"/>
      <c r="D408" s="331"/>
      <c r="E408" s="111">
        <v>404</v>
      </c>
      <c r="F408" s="24" t="s">
        <v>44</v>
      </c>
      <c r="G408" s="25" t="s">
        <v>94</v>
      </c>
      <c r="H408" s="26" t="s">
        <v>20</v>
      </c>
      <c r="I408" s="46">
        <v>38.700000000000003</v>
      </c>
      <c r="J408" s="46" t="s">
        <v>1434</v>
      </c>
      <c r="K408" s="24">
        <v>716694.98</v>
      </c>
      <c r="L408" s="28">
        <v>91290</v>
      </c>
      <c r="M408" s="28">
        <v>52254.78</v>
      </c>
      <c r="N408" s="293"/>
      <c r="O408" s="277"/>
      <c r="P408" s="24"/>
      <c r="Q408" s="39"/>
    </row>
    <row r="409" spans="1:17" s="8" customFormat="1" ht="39.6" x14ac:dyDescent="0.25">
      <c r="A409" s="383"/>
      <c r="B409" s="389"/>
      <c r="C409" s="330"/>
      <c r="D409" s="331"/>
      <c r="E409" s="111">
        <v>405</v>
      </c>
      <c r="F409" s="90" t="s">
        <v>95</v>
      </c>
      <c r="G409" s="90" t="s">
        <v>1618</v>
      </c>
      <c r="H409" s="26" t="s">
        <v>20</v>
      </c>
      <c r="I409" s="106">
        <v>123</v>
      </c>
      <c r="J409" s="113" t="s">
        <v>1619</v>
      </c>
      <c r="K409" s="27">
        <v>2070289.26</v>
      </c>
      <c r="L409" s="27">
        <v>114983.88</v>
      </c>
      <c r="M409" s="260">
        <v>47761.9</v>
      </c>
      <c r="N409" s="293"/>
      <c r="O409" s="332"/>
      <c r="P409" s="24"/>
      <c r="Q409" s="39"/>
    </row>
    <row r="410" spans="1:17" s="8" customFormat="1" ht="26.4" x14ac:dyDescent="0.25">
      <c r="A410" s="383"/>
      <c r="B410" s="389"/>
      <c r="C410" s="330"/>
      <c r="D410" s="331"/>
      <c r="E410" s="111">
        <v>406</v>
      </c>
      <c r="F410" s="24" t="s">
        <v>46</v>
      </c>
      <c r="G410" s="25" t="s">
        <v>47</v>
      </c>
      <c r="H410" s="26" t="s">
        <v>1620</v>
      </c>
      <c r="I410" s="46">
        <v>42.6</v>
      </c>
      <c r="J410" s="71" t="s">
        <v>1621</v>
      </c>
      <c r="K410" s="44">
        <v>754132.89</v>
      </c>
      <c r="L410" s="28">
        <v>292100</v>
      </c>
      <c r="M410" s="28">
        <v>125602.6</v>
      </c>
      <c r="N410" s="92"/>
      <c r="O410" s="115">
        <v>40381</v>
      </c>
      <c r="P410" s="85" t="s">
        <v>1622</v>
      </c>
      <c r="Q410" s="39"/>
    </row>
    <row r="411" spans="1:17" s="8" customFormat="1" ht="26.4" x14ac:dyDescent="0.25">
      <c r="A411" s="383"/>
      <c r="B411" s="389"/>
      <c r="C411" s="330"/>
      <c r="D411" s="331"/>
      <c r="E411" s="111">
        <v>407</v>
      </c>
      <c r="F411" s="24" t="s">
        <v>46</v>
      </c>
      <c r="G411" s="25" t="s">
        <v>47</v>
      </c>
      <c r="H411" s="26" t="s">
        <v>1623</v>
      </c>
      <c r="I411" s="27">
        <v>43</v>
      </c>
      <c r="J411" s="71" t="s">
        <v>1624</v>
      </c>
      <c r="K411" s="44">
        <v>479350.67</v>
      </c>
      <c r="L411" s="28">
        <v>170280</v>
      </c>
      <c r="M411" s="28">
        <v>0</v>
      </c>
      <c r="N411" s="92"/>
      <c r="O411" s="115">
        <v>38943</v>
      </c>
      <c r="P411" s="85" t="s">
        <v>1625</v>
      </c>
      <c r="Q411" s="39"/>
    </row>
    <row r="412" spans="1:17" s="8" customFormat="1" ht="26.4" x14ac:dyDescent="0.25">
      <c r="A412" s="383"/>
      <c r="B412" s="389"/>
      <c r="C412" s="330"/>
      <c r="D412" s="331"/>
      <c r="E412" s="111">
        <v>408</v>
      </c>
      <c r="F412" s="24" t="s">
        <v>46</v>
      </c>
      <c r="G412" s="25" t="s">
        <v>47</v>
      </c>
      <c r="H412" s="26" t="s">
        <v>1626</v>
      </c>
      <c r="I412" s="27">
        <v>42.6</v>
      </c>
      <c r="J412" s="71" t="s">
        <v>1627</v>
      </c>
      <c r="K412" s="44">
        <v>474489.59</v>
      </c>
      <c r="L412" s="28">
        <v>181720</v>
      </c>
      <c r="M412" s="28">
        <v>0</v>
      </c>
      <c r="N412" s="92"/>
      <c r="O412" s="115">
        <v>38943</v>
      </c>
      <c r="P412" s="85" t="s">
        <v>1628</v>
      </c>
      <c r="Q412" s="39"/>
    </row>
    <row r="413" spans="1:17" s="8" customFormat="1" ht="26.4" x14ac:dyDescent="0.25">
      <c r="A413" s="383"/>
      <c r="B413" s="389"/>
      <c r="C413" s="330"/>
      <c r="D413" s="331"/>
      <c r="E413" s="111">
        <v>409</v>
      </c>
      <c r="F413" s="24" t="s">
        <v>46</v>
      </c>
      <c r="G413" s="25" t="s">
        <v>47</v>
      </c>
      <c r="H413" s="26" t="s">
        <v>161</v>
      </c>
      <c r="I413" s="27">
        <v>25.8</v>
      </c>
      <c r="J413" s="71" t="s">
        <v>1629</v>
      </c>
      <c r="K413" s="44">
        <v>456728.37</v>
      </c>
      <c r="L413" s="28">
        <v>15014</v>
      </c>
      <c r="M413" s="28">
        <v>0</v>
      </c>
      <c r="N413" s="92"/>
      <c r="O413" s="85" t="s">
        <v>1630</v>
      </c>
      <c r="P413" s="85" t="s">
        <v>1631</v>
      </c>
      <c r="Q413" s="39"/>
    </row>
    <row r="414" spans="1:17" s="8" customFormat="1" ht="26.4" x14ac:dyDescent="0.25">
      <c r="A414" s="383"/>
      <c r="B414" s="390"/>
      <c r="C414" s="280"/>
      <c r="D414" s="276"/>
      <c r="E414" s="111">
        <v>410</v>
      </c>
      <c r="F414" s="24" t="s">
        <v>46</v>
      </c>
      <c r="G414" s="25" t="s">
        <v>47</v>
      </c>
      <c r="H414" s="26" t="s">
        <v>1632</v>
      </c>
      <c r="I414" s="27">
        <v>20.7</v>
      </c>
      <c r="J414" s="71" t="s">
        <v>1633</v>
      </c>
      <c r="K414" s="44">
        <v>366444.86</v>
      </c>
      <c r="L414" s="28">
        <v>149500</v>
      </c>
      <c r="M414" s="28">
        <v>64285.4</v>
      </c>
      <c r="N414" s="92"/>
      <c r="O414" s="115">
        <v>40381</v>
      </c>
      <c r="P414" s="85" t="s">
        <v>1634</v>
      </c>
      <c r="Q414" s="39"/>
    </row>
    <row r="415" spans="1:17" ht="24.6" customHeight="1" x14ac:dyDescent="0.3">
      <c r="A415" s="425" t="s">
        <v>379</v>
      </c>
      <c r="B415" s="425"/>
      <c r="C415" s="425"/>
      <c r="D415" s="425"/>
      <c r="E415" s="425"/>
      <c r="F415" s="425"/>
      <c r="G415" s="425"/>
      <c r="H415" s="425"/>
      <c r="I415" s="281">
        <f>SUM(I5:I414)</f>
        <v>170738.16000000009</v>
      </c>
      <c r="J415" s="281"/>
      <c r="K415" s="307" t="s">
        <v>1495</v>
      </c>
      <c r="L415" s="334">
        <f>SUM(L5:L414)</f>
        <v>1084753767.1999998</v>
      </c>
      <c r="M415" s="334">
        <f>SUM(M5:M414)</f>
        <v>680127597.95999897</v>
      </c>
      <c r="N415" s="282"/>
      <c r="O415" s="283"/>
      <c r="P415" s="283"/>
      <c r="Q415" s="287"/>
    </row>
    <row r="416" spans="1:17" x14ac:dyDescent="0.25">
      <c r="A416" s="128"/>
      <c r="B416" s="128"/>
      <c r="C416" s="128"/>
      <c r="D416" s="128"/>
      <c r="E416" s="128"/>
      <c r="F416" s="128"/>
      <c r="G416" s="128"/>
      <c r="H416" s="129"/>
      <c r="I416" s="130"/>
      <c r="J416" s="131"/>
      <c r="K416" s="132"/>
      <c r="L416" s="335"/>
      <c r="M416" s="133"/>
      <c r="N416" s="128"/>
      <c r="O416" s="134"/>
      <c r="P416" s="134"/>
      <c r="Q416" s="128"/>
    </row>
    <row r="417" spans="6:6" x14ac:dyDescent="0.25">
      <c r="F417" s="9"/>
    </row>
  </sheetData>
  <mergeCells count="228">
    <mergeCell ref="B401:B414"/>
    <mergeCell ref="A401:A414"/>
    <mergeCell ref="D182:D191"/>
    <mergeCell ref="D169:D175"/>
    <mergeCell ref="B182:B191"/>
    <mergeCell ref="D176:D181"/>
    <mergeCell ref="B176:B181"/>
    <mergeCell ref="A218:A226"/>
    <mergeCell ref="B218:B226"/>
    <mergeCell ref="D205:D212"/>
    <mergeCell ref="A205:A212"/>
    <mergeCell ref="A213:A217"/>
    <mergeCell ref="C353:C367"/>
    <mergeCell ref="D353:D367"/>
    <mergeCell ref="A304:A305"/>
    <mergeCell ref="A317:A318"/>
    <mergeCell ref="D347:D349"/>
    <mergeCell ref="B347:B349"/>
    <mergeCell ref="C344:C346"/>
    <mergeCell ref="D344:D346"/>
    <mergeCell ref="A314:A316"/>
    <mergeCell ref="C347:C349"/>
    <mergeCell ref="C337:C343"/>
    <mergeCell ref="D337:D343"/>
    <mergeCell ref="A144:A146"/>
    <mergeCell ref="C144:C146"/>
    <mergeCell ref="A147:A152"/>
    <mergeCell ref="D153:D160"/>
    <mergeCell ref="C153:C160"/>
    <mergeCell ref="B153:B160"/>
    <mergeCell ref="A196:A204"/>
    <mergeCell ref="A176:A181"/>
    <mergeCell ref="A169:A175"/>
    <mergeCell ref="C169:C175"/>
    <mergeCell ref="D196:D204"/>
    <mergeCell ref="D144:D146"/>
    <mergeCell ref="B144:B146"/>
    <mergeCell ref="C176:C181"/>
    <mergeCell ref="A126:A130"/>
    <mergeCell ref="B126:B130"/>
    <mergeCell ref="A104:A111"/>
    <mergeCell ref="B137:B143"/>
    <mergeCell ref="C115:C119"/>
    <mergeCell ref="A137:A143"/>
    <mergeCell ref="C112:C114"/>
    <mergeCell ref="C104:C111"/>
    <mergeCell ref="B104:B111"/>
    <mergeCell ref="C131:C136"/>
    <mergeCell ref="A115:A119"/>
    <mergeCell ref="A131:A136"/>
    <mergeCell ref="B314:B316"/>
    <mergeCell ref="C314:C316"/>
    <mergeCell ref="C320:C322"/>
    <mergeCell ref="B320:B322"/>
    <mergeCell ref="C317:C318"/>
    <mergeCell ref="B317:B318"/>
    <mergeCell ref="D317:D318"/>
    <mergeCell ref="D323:D336"/>
    <mergeCell ref="D314:D316"/>
    <mergeCell ref="B312:B313"/>
    <mergeCell ref="B205:B212"/>
    <mergeCell ref="C205:C212"/>
    <mergeCell ref="C182:C191"/>
    <mergeCell ref="A182:A191"/>
    <mergeCell ref="B196:B204"/>
    <mergeCell ref="C196:C204"/>
    <mergeCell ref="B304:B305"/>
    <mergeCell ref="D296:D303"/>
    <mergeCell ref="C213:C217"/>
    <mergeCell ref="B213:B217"/>
    <mergeCell ref="D239:D245"/>
    <mergeCell ref="B296:B303"/>
    <mergeCell ref="C296:C303"/>
    <mergeCell ref="C264:C270"/>
    <mergeCell ref="D293:D295"/>
    <mergeCell ref="D264:D270"/>
    <mergeCell ref="D213:D217"/>
    <mergeCell ref="B253:B263"/>
    <mergeCell ref="C246:C252"/>
    <mergeCell ref="C227:C238"/>
    <mergeCell ref="B239:B245"/>
    <mergeCell ref="B246:B252"/>
    <mergeCell ref="D276:D286"/>
    <mergeCell ref="A288:A292"/>
    <mergeCell ref="A293:A295"/>
    <mergeCell ref="D227:D238"/>
    <mergeCell ref="C276:C286"/>
    <mergeCell ref="A276:A286"/>
    <mergeCell ref="C293:C295"/>
    <mergeCell ref="C253:C263"/>
    <mergeCell ref="D254:D263"/>
    <mergeCell ref="A227:A238"/>
    <mergeCell ref="A264:A270"/>
    <mergeCell ref="C239:C245"/>
    <mergeCell ref="B293:B295"/>
    <mergeCell ref="B264:B270"/>
    <mergeCell ref="A253:A263"/>
    <mergeCell ref="A246:A252"/>
    <mergeCell ref="B288:B292"/>
    <mergeCell ref="A415:H415"/>
    <mergeCell ref="A351:A352"/>
    <mergeCell ref="B351:B352"/>
    <mergeCell ref="C351:C352"/>
    <mergeCell ref="D351:D352"/>
    <mergeCell ref="D304:D305"/>
    <mergeCell ref="C304:C305"/>
    <mergeCell ref="A344:A346"/>
    <mergeCell ref="A396:A397"/>
    <mergeCell ref="A306:A311"/>
    <mergeCell ref="B306:B311"/>
    <mergeCell ref="C306:C311"/>
    <mergeCell ref="D306:D311"/>
    <mergeCell ref="B396:B397"/>
    <mergeCell ref="C396:C397"/>
    <mergeCell ref="D396:D397"/>
    <mergeCell ref="A347:A349"/>
    <mergeCell ref="C312:C313"/>
    <mergeCell ref="A353:A395"/>
    <mergeCell ref="A323:A343"/>
    <mergeCell ref="B323:B343"/>
    <mergeCell ref="B353:B395"/>
    <mergeCell ref="C323:C336"/>
    <mergeCell ref="A320:A322"/>
    <mergeCell ref="B88:B103"/>
    <mergeCell ref="C88:C103"/>
    <mergeCell ref="D88:D103"/>
    <mergeCell ref="C67:C71"/>
    <mergeCell ref="D81:D87"/>
    <mergeCell ref="C50:C53"/>
    <mergeCell ref="D72:D79"/>
    <mergeCell ref="A50:A53"/>
    <mergeCell ref="A55:A56"/>
    <mergeCell ref="D67:D71"/>
    <mergeCell ref="C55:C56"/>
    <mergeCell ref="A57:A66"/>
    <mergeCell ref="B57:B66"/>
    <mergeCell ref="D57:D66"/>
    <mergeCell ref="C57:C66"/>
    <mergeCell ref="A72:A79"/>
    <mergeCell ref="A88:A103"/>
    <mergeCell ref="A80:A87"/>
    <mergeCell ref="C81:C87"/>
    <mergeCell ref="C72:C79"/>
    <mergeCell ref="B80:B87"/>
    <mergeCell ref="C5:C24"/>
    <mergeCell ref="A35:A36"/>
    <mergeCell ref="B35:B36"/>
    <mergeCell ref="A40:A46"/>
    <mergeCell ref="B40:B46"/>
    <mergeCell ref="C40:C46"/>
    <mergeCell ref="D40:D46"/>
    <mergeCell ref="C35:C36"/>
    <mergeCell ref="D35:D36"/>
    <mergeCell ref="A5:A24"/>
    <mergeCell ref="A25:A34"/>
    <mergeCell ref="B25:B34"/>
    <mergeCell ref="O2:O3"/>
    <mergeCell ref="P2:P3"/>
    <mergeCell ref="Q2:Q3"/>
    <mergeCell ref="A1:Q1"/>
    <mergeCell ref="C26:D34"/>
    <mergeCell ref="B67:B71"/>
    <mergeCell ref="B72:B79"/>
    <mergeCell ref="B5:B24"/>
    <mergeCell ref="B2:D2"/>
    <mergeCell ref="C3:D3"/>
    <mergeCell ref="C4:D4"/>
    <mergeCell ref="A2:A3"/>
    <mergeCell ref="M2:M3"/>
    <mergeCell ref="K2:K3"/>
    <mergeCell ref="L2:L3"/>
    <mergeCell ref="I2:I3"/>
    <mergeCell ref="E2:G2"/>
    <mergeCell ref="A67:A71"/>
    <mergeCell ref="H2:H3"/>
    <mergeCell ref="B50:B53"/>
    <mergeCell ref="B55:B56"/>
    <mergeCell ref="D55:D56"/>
    <mergeCell ref="J2:J3"/>
    <mergeCell ref="D5:D24"/>
    <mergeCell ref="B398:B399"/>
    <mergeCell ref="A398:A399"/>
    <mergeCell ref="C398:C399"/>
    <mergeCell ref="D398:D399"/>
    <mergeCell ref="D394:D395"/>
    <mergeCell ref="A192:A195"/>
    <mergeCell ref="B192:B195"/>
    <mergeCell ref="C192:C195"/>
    <mergeCell ref="D192:D195"/>
    <mergeCell ref="D218:D226"/>
    <mergeCell ref="C218:C226"/>
    <mergeCell ref="B276:B286"/>
    <mergeCell ref="A312:A313"/>
    <mergeCell ref="A271:A275"/>
    <mergeCell ref="B344:B346"/>
    <mergeCell ref="D320:D322"/>
    <mergeCell ref="D312:D313"/>
    <mergeCell ref="A239:A245"/>
    <mergeCell ref="A296:A303"/>
    <mergeCell ref="B227:B238"/>
    <mergeCell ref="D246:D252"/>
    <mergeCell ref="B271:B275"/>
    <mergeCell ref="C271:C275"/>
    <mergeCell ref="D271:D275"/>
    <mergeCell ref="D104:D111"/>
    <mergeCell ref="D147:D152"/>
    <mergeCell ref="D50:D53"/>
    <mergeCell ref="B112:B114"/>
    <mergeCell ref="C137:C143"/>
    <mergeCell ref="A161:A168"/>
    <mergeCell ref="B169:B175"/>
    <mergeCell ref="B147:B152"/>
    <mergeCell ref="C147:C152"/>
    <mergeCell ref="B161:B168"/>
    <mergeCell ref="C161:C168"/>
    <mergeCell ref="A112:A114"/>
    <mergeCell ref="D161:D168"/>
    <mergeCell ref="D137:D143"/>
    <mergeCell ref="D131:D136"/>
    <mergeCell ref="D115:D119"/>
    <mergeCell ref="B115:B119"/>
    <mergeCell ref="D112:D114"/>
    <mergeCell ref="C127:D130"/>
    <mergeCell ref="A120:A125"/>
    <mergeCell ref="B120:B125"/>
    <mergeCell ref="C122:D125"/>
    <mergeCell ref="A153:A160"/>
    <mergeCell ref="B131:B136"/>
  </mergeCells>
  <phoneticPr fontId="1" type="noConversion"/>
  <pageMargins left="0.19685039370078741" right="0.19685039370078741" top="0.59055118110236227" bottom="0.19685039370078741" header="0.19685039370078741" footer="0"/>
  <pageSetup paperSize="9" scale="60" orientation="landscape" r:id="rId1"/>
  <headerFooter>
    <oddHeader>&amp;R&amp;"Times New Roman,полужирный курсив"Раздел 1.1.2.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P25"/>
  <sheetViews>
    <sheetView view="pageLayout" topLeftCell="A10" zoomScaleNormal="100" workbookViewId="0">
      <selection activeCell="L14" sqref="L14"/>
    </sheetView>
  </sheetViews>
  <sheetFormatPr defaultColWidth="9.109375" defaultRowHeight="13.2" x14ac:dyDescent="0.25"/>
  <cols>
    <col min="1" max="1" width="4.6640625" style="19" customWidth="1"/>
    <col min="2" max="2" width="24.88671875" style="174" customWidth="1"/>
    <col min="3" max="3" width="2.33203125" style="19" customWidth="1"/>
    <col min="4" max="4" width="4.109375" style="19" customWidth="1"/>
    <col min="5" max="5" width="4.6640625" style="19" customWidth="1"/>
    <col min="6" max="6" width="20.33203125" style="19" customWidth="1"/>
    <col min="7" max="7" width="6.88671875" style="19" customWidth="1"/>
    <col min="8" max="8" width="15" style="166" customWidth="1"/>
    <col min="9" max="9" width="11.6640625" style="167" customWidth="1"/>
    <col min="10" max="10" width="15.44140625" style="167" customWidth="1"/>
    <col min="11" max="11" width="13" style="19" customWidth="1"/>
    <col min="12" max="12" width="15.21875" style="168" customWidth="1"/>
    <col min="13" max="13" width="15" style="168" customWidth="1"/>
    <col min="14" max="14" width="14.44140625" style="19" customWidth="1"/>
    <col min="15" max="15" width="17.44140625" style="19" customWidth="1"/>
    <col min="16" max="16" width="40.109375" style="19" customWidth="1"/>
    <col min="17" max="16384" width="9.109375" style="19"/>
  </cols>
  <sheetData>
    <row r="1" spans="1:16" ht="83.25" customHeight="1" x14ac:dyDescent="0.25">
      <c r="A1" s="387" t="s">
        <v>1580</v>
      </c>
      <c r="B1" s="387"/>
      <c r="C1" s="387"/>
      <c r="D1" s="387"/>
      <c r="E1" s="387"/>
      <c r="F1" s="387"/>
      <c r="G1" s="387"/>
      <c r="H1" s="387"/>
      <c r="I1" s="387"/>
      <c r="J1" s="387"/>
      <c r="K1" s="387"/>
      <c r="L1" s="387"/>
      <c r="M1" s="387"/>
      <c r="N1" s="387"/>
      <c r="O1" s="387"/>
      <c r="P1" s="387"/>
    </row>
    <row r="2" spans="1:16" s="29" customFormat="1" ht="12.75" customHeight="1" x14ac:dyDescent="0.25">
      <c r="A2" s="386" t="s">
        <v>267</v>
      </c>
      <c r="B2" s="403" t="s">
        <v>207</v>
      </c>
      <c r="C2" s="403"/>
      <c r="D2" s="403"/>
      <c r="E2" s="430" t="s">
        <v>159</v>
      </c>
      <c r="F2" s="431"/>
      <c r="G2" s="432"/>
      <c r="H2" s="429" t="s">
        <v>160</v>
      </c>
      <c r="I2" s="404" t="s">
        <v>268</v>
      </c>
      <c r="J2" s="404" t="s">
        <v>1250</v>
      </c>
      <c r="K2" s="429" t="s">
        <v>1094</v>
      </c>
      <c r="L2" s="404" t="s">
        <v>22</v>
      </c>
      <c r="M2" s="404" t="s">
        <v>23</v>
      </c>
      <c r="N2" s="433" t="s">
        <v>1090</v>
      </c>
      <c r="O2" s="433" t="s">
        <v>1091</v>
      </c>
      <c r="P2" s="434" t="s">
        <v>1092</v>
      </c>
    </row>
    <row r="3" spans="1:16" s="29" customFormat="1" ht="109.8" customHeight="1" x14ac:dyDescent="0.25">
      <c r="A3" s="386"/>
      <c r="B3" s="95" t="s">
        <v>270</v>
      </c>
      <c r="C3" s="430" t="s">
        <v>173</v>
      </c>
      <c r="D3" s="432"/>
      <c r="E3" s="155" t="s">
        <v>41</v>
      </c>
      <c r="F3" s="148" t="s">
        <v>42</v>
      </c>
      <c r="G3" s="148" t="s">
        <v>43</v>
      </c>
      <c r="H3" s="429"/>
      <c r="I3" s="405"/>
      <c r="J3" s="405"/>
      <c r="K3" s="429"/>
      <c r="L3" s="405"/>
      <c r="M3" s="405"/>
      <c r="N3" s="433"/>
      <c r="O3" s="433"/>
      <c r="P3" s="435"/>
    </row>
    <row r="4" spans="1:16" s="29" customFormat="1" x14ac:dyDescent="0.25">
      <c r="A4" s="156">
        <v>1</v>
      </c>
      <c r="B4" s="149">
        <f>A4+1</f>
        <v>2</v>
      </c>
      <c r="C4" s="427">
        <f>B4+1</f>
        <v>3</v>
      </c>
      <c r="D4" s="428"/>
      <c r="E4" s="149">
        <f>C4+1</f>
        <v>4</v>
      </c>
      <c r="F4" s="157">
        <f t="shared" ref="F4:I4" si="0">E4+1</f>
        <v>5</v>
      </c>
      <c r="G4" s="157">
        <f t="shared" si="0"/>
        <v>6</v>
      </c>
      <c r="H4" s="157">
        <f t="shared" si="0"/>
        <v>7</v>
      </c>
      <c r="I4" s="157">
        <f t="shared" si="0"/>
        <v>8</v>
      </c>
      <c r="J4" s="157">
        <f t="shared" ref="J4" si="1">I4+1</f>
        <v>9</v>
      </c>
      <c r="K4" s="157">
        <f t="shared" ref="K4" si="2">J4+1</f>
        <v>10</v>
      </c>
      <c r="L4" s="157">
        <f t="shared" ref="L4" si="3">K4+1</f>
        <v>11</v>
      </c>
      <c r="M4" s="157">
        <f t="shared" ref="M4" si="4">L4+1</f>
        <v>12</v>
      </c>
      <c r="N4" s="157">
        <f t="shared" ref="N4" si="5">M4+1</f>
        <v>13</v>
      </c>
      <c r="O4" s="157">
        <f t="shared" ref="O4" si="6">N4+1</f>
        <v>14</v>
      </c>
      <c r="P4" s="157">
        <f t="shared" ref="P4" si="7">O4+1</f>
        <v>15</v>
      </c>
    </row>
    <row r="5" spans="1:16" s="29" customFormat="1" ht="39.6" x14ac:dyDescent="0.25">
      <c r="A5" s="141">
        <v>1</v>
      </c>
      <c r="B5" s="363" t="s">
        <v>84</v>
      </c>
      <c r="C5" s="40" t="s">
        <v>152</v>
      </c>
      <c r="D5" s="295" t="s">
        <v>280</v>
      </c>
      <c r="E5" s="154">
        <v>1</v>
      </c>
      <c r="F5" s="37" t="s">
        <v>44</v>
      </c>
      <c r="G5" s="41">
        <v>4</v>
      </c>
      <c r="H5" s="42" t="s">
        <v>1387</v>
      </c>
      <c r="I5" s="38">
        <v>255.2</v>
      </c>
      <c r="J5" s="39" t="s">
        <v>1304</v>
      </c>
      <c r="K5" s="39">
        <v>0</v>
      </c>
      <c r="L5" s="43">
        <v>0</v>
      </c>
      <c r="M5" s="43">
        <v>0</v>
      </c>
      <c r="N5" s="39"/>
      <c r="O5" s="39"/>
      <c r="P5" s="39"/>
    </row>
    <row r="6" spans="1:16" s="29" customFormat="1" ht="52.8" x14ac:dyDescent="0.25">
      <c r="A6" s="141">
        <v>2</v>
      </c>
      <c r="B6" s="363" t="s">
        <v>518</v>
      </c>
      <c r="C6" s="151" t="s">
        <v>152</v>
      </c>
      <c r="D6" s="159" t="s">
        <v>281</v>
      </c>
      <c r="E6" s="154">
        <v>2</v>
      </c>
      <c r="F6" s="37" t="s">
        <v>44</v>
      </c>
      <c r="G6" s="41">
        <v>4</v>
      </c>
      <c r="H6" s="42" t="s">
        <v>668</v>
      </c>
      <c r="I6" s="38">
        <v>151.80000000000001</v>
      </c>
      <c r="J6" s="39" t="s">
        <v>1304</v>
      </c>
      <c r="K6" s="39">
        <v>7105694.9000000004</v>
      </c>
      <c r="L6" s="43">
        <v>0</v>
      </c>
      <c r="M6" s="43">
        <v>0</v>
      </c>
      <c r="N6" s="39"/>
      <c r="O6" s="39"/>
      <c r="P6" s="39"/>
    </row>
    <row r="7" spans="1:16" s="29" customFormat="1" x14ac:dyDescent="0.25">
      <c r="A7" s="401">
        <v>3</v>
      </c>
      <c r="B7" s="388" t="s">
        <v>462</v>
      </c>
      <c r="C7" s="384" t="s">
        <v>152</v>
      </c>
      <c r="D7" s="409" t="s">
        <v>261</v>
      </c>
      <c r="E7" s="154">
        <v>3</v>
      </c>
      <c r="F7" s="24" t="s">
        <v>44</v>
      </c>
      <c r="G7" s="25" t="s">
        <v>119</v>
      </c>
      <c r="H7" s="26" t="s">
        <v>262</v>
      </c>
      <c r="I7" s="27">
        <v>174.8</v>
      </c>
      <c r="J7" s="29" t="s">
        <v>1304</v>
      </c>
      <c r="K7" s="39">
        <v>7105694.9000000004</v>
      </c>
      <c r="L7" s="28">
        <v>0</v>
      </c>
      <c r="M7" s="28">
        <v>0</v>
      </c>
      <c r="N7" s="39"/>
      <c r="O7" s="39"/>
      <c r="P7" s="39"/>
    </row>
    <row r="8" spans="1:16" s="29" customFormat="1" ht="24.75" customHeight="1" x14ac:dyDescent="0.25">
      <c r="A8" s="401"/>
      <c r="B8" s="390"/>
      <c r="C8" s="393"/>
      <c r="D8" s="407"/>
      <c r="E8" s="154">
        <v>4</v>
      </c>
      <c r="F8" s="24" t="s">
        <v>46</v>
      </c>
      <c r="G8" s="25" t="s">
        <v>47</v>
      </c>
      <c r="H8" s="26" t="s">
        <v>233</v>
      </c>
      <c r="I8" s="27">
        <v>60</v>
      </c>
      <c r="J8" s="160"/>
      <c r="K8" s="24"/>
      <c r="L8" s="28">
        <v>0</v>
      </c>
      <c r="M8" s="28">
        <v>0</v>
      </c>
      <c r="N8" s="39"/>
      <c r="O8" s="39"/>
      <c r="P8" s="39"/>
    </row>
    <row r="9" spans="1:16" s="29" customFormat="1" ht="39.6" x14ac:dyDescent="0.25">
      <c r="A9" s="141">
        <v>4</v>
      </c>
      <c r="B9" s="364" t="s">
        <v>151</v>
      </c>
      <c r="C9" s="153" t="s">
        <v>152</v>
      </c>
      <c r="D9" s="32" t="s">
        <v>17</v>
      </c>
      <c r="E9" s="154">
        <v>5</v>
      </c>
      <c r="F9" s="24" t="s">
        <v>44</v>
      </c>
      <c r="G9" s="25" t="s">
        <v>119</v>
      </c>
      <c r="H9" s="26" t="s">
        <v>1358</v>
      </c>
      <c r="I9" s="27">
        <v>53.6</v>
      </c>
      <c r="J9" s="29" t="s">
        <v>1304</v>
      </c>
      <c r="K9" s="39">
        <v>7105694.9000000004</v>
      </c>
      <c r="L9" s="28">
        <v>0</v>
      </c>
      <c r="M9" s="28">
        <v>0</v>
      </c>
      <c r="N9" s="39"/>
      <c r="O9" s="39"/>
      <c r="P9" s="39"/>
    </row>
    <row r="10" spans="1:16" s="29" customFormat="1" ht="52.8" x14ac:dyDescent="0.25">
      <c r="A10" s="141">
        <v>5</v>
      </c>
      <c r="B10" s="365" t="s">
        <v>367</v>
      </c>
      <c r="C10" s="153" t="s">
        <v>152</v>
      </c>
      <c r="D10" s="32" t="s">
        <v>369</v>
      </c>
      <c r="E10" s="154">
        <v>6</v>
      </c>
      <c r="F10" s="24" t="s">
        <v>352</v>
      </c>
      <c r="G10" s="25" t="s">
        <v>333</v>
      </c>
      <c r="H10" s="26" t="s">
        <v>370</v>
      </c>
      <c r="I10" s="27">
        <v>43.2</v>
      </c>
      <c r="J10" s="160"/>
      <c r="K10" s="24"/>
      <c r="L10" s="28">
        <v>0</v>
      </c>
      <c r="M10" s="28">
        <v>0</v>
      </c>
      <c r="N10" s="39"/>
      <c r="O10" s="39"/>
      <c r="P10" s="39"/>
    </row>
    <row r="11" spans="1:16" s="29" customFormat="1" ht="38.25" customHeight="1" x14ac:dyDescent="0.25">
      <c r="A11" s="141">
        <v>6</v>
      </c>
      <c r="B11" s="365" t="s">
        <v>176</v>
      </c>
      <c r="C11" s="31" t="s">
        <v>152</v>
      </c>
      <c r="D11" s="61" t="s">
        <v>187</v>
      </c>
      <c r="E11" s="154">
        <v>7</v>
      </c>
      <c r="F11" s="45" t="s">
        <v>357</v>
      </c>
      <c r="G11" s="25" t="s">
        <v>93</v>
      </c>
      <c r="H11" s="59" t="s">
        <v>1420</v>
      </c>
      <c r="I11" s="27">
        <v>34.700000000000003</v>
      </c>
      <c r="J11" s="27" t="s">
        <v>1276</v>
      </c>
      <c r="K11" s="24">
        <v>493060.28</v>
      </c>
      <c r="L11" s="28">
        <v>581.55999999999995</v>
      </c>
      <c r="M11" s="28">
        <v>0</v>
      </c>
      <c r="N11" s="39"/>
      <c r="O11" s="39"/>
      <c r="P11" s="39"/>
    </row>
    <row r="12" spans="1:16" s="29" customFormat="1" ht="13.8" x14ac:dyDescent="0.3">
      <c r="A12" s="121"/>
      <c r="B12" s="399" t="s">
        <v>380</v>
      </c>
      <c r="C12" s="399"/>
      <c r="D12" s="399"/>
      <c r="E12" s="399"/>
      <c r="F12" s="399"/>
      <c r="G12" s="399"/>
      <c r="H12" s="399"/>
      <c r="I12" s="161">
        <f>SUM(I5:I11)</f>
        <v>773.30000000000007</v>
      </c>
      <c r="J12" s="161"/>
      <c r="K12" s="162" t="s">
        <v>206</v>
      </c>
      <c r="L12" s="163">
        <f>SUM(L5:L11)</f>
        <v>581.55999999999995</v>
      </c>
      <c r="M12" s="163">
        <f>SUM(M5:M11)</f>
        <v>0</v>
      </c>
      <c r="N12" s="39"/>
      <c r="O12" s="39"/>
      <c r="P12" s="39"/>
    </row>
    <row r="13" spans="1:16" s="29" customFormat="1" ht="13.8" thickBot="1" x14ac:dyDescent="0.3">
      <c r="A13" s="164"/>
      <c r="B13" s="165"/>
      <c r="C13" s="19"/>
      <c r="D13" s="19"/>
      <c r="E13" s="19"/>
      <c r="F13" s="19"/>
      <c r="G13" s="19"/>
      <c r="H13" s="166"/>
      <c r="I13" s="167"/>
      <c r="J13" s="167"/>
      <c r="K13" s="19"/>
      <c r="L13" s="168"/>
      <c r="M13" s="168"/>
      <c r="N13" s="33"/>
    </row>
    <row r="14" spans="1:16" ht="18.600000000000001" thickBot="1" x14ac:dyDescent="0.4">
      <c r="A14" s="436" t="s">
        <v>1099</v>
      </c>
      <c r="B14" s="437"/>
      <c r="C14" s="437"/>
      <c r="D14" s="437"/>
      <c r="E14" s="437"/>
      <c r="F14" s="437"/>
      <c r="G14" s="438"/>
      <c r="H14" s="169"/>
      <c r="I14" s="170">
        <f>'1.1.1.'!I17+'1.1.2.'!I415+'1.1.3.'!I12</f>
        <v>174899.76000000007</v>
      </c>
      <c r="J14" s="170"/>
      <c r="K14" s="171" t="s">
        <v>206</v>
      </c>
      <c r="L14" s="172">
        <f>'1.1.1.'!L17+'1.1.2.'!L415+'1.1.3.'!L12</f>
        <v>1111614139.8299997</v>
      </c>
      <c r="M14" s="172">
        <f>'1.1.1.'!M17+'1.1.2.'!M415+'1.1.3.'!M12</f>
        <v>693844427.20999897</v>
      </c>
      <c r="N14" s="97"/>
      <c r="O14" s="97"/>
      <c r="P14" s="97"/>
    </row>
    <row r="16" spans="1:16" ht="16.2" x14ac:dyDescent="0.35">
      <c r="A16" s="173"/>
    </row>
    <row r="18" spans="2:4" x14ac:dyDescent="0.25">
      <c r="D18" s="116"/>
    </row>
    <row r="25" spans="2:4" x14ac:dyDescent="0.25">
      <c r="B25" s="174" t="s">
        <v>1365</v>
      </c>
    </row>
  </sheetData>
  <mergeCells count="21">
    <mergeCell ref="A14:G14"/>
    <mergeCell ref="B12:H12"/>
    <mergeCell ref="A7:A8"/>
    <mergeCell ref="C7:C8"/>
    <mergeCell ref="D7:D8"/>
    <mergeCell ref="B7:B8"/>
    <mergeCell ref="C4:D4"/>
    <mergeCell ref="A2:A3"/>
    <mergeCell ref="H2:H3"/>
    <mergeCell ref="E2:G2"/>
    <mergeCell ref="A1:P1"/>
    <mergeCell ref="M2:M3"/>
    <mergeCell ref="L2:L3"/>
    <mergeCell ref="K2:K3"/>
    <mergeCell ref="I2:I3"/>
    <mergeCell ref="N2:N3"/>
    <mergeCell ref="O2:O3"/>
    <mergeCell ref="P2:P3"/>
    <mergeCell ref="J2:J3"/>
    <mergeCell ref="B2:D2"/>
    <mergeCell ref="C3:D3"/>
  </mergeCells>
  <phoneticPr fontId="1" type="noConversion"/>
  <pageMargins left="0.19685039370078741" right="0.19685039370078741" top="0.59055118110236227" bottom="0.19685039370078741" header="0.19685039370078741" footer="0"/>
  <pageSetup paperSize="9" scale="65" orientation="landscape" r:id="rId1"/>
  <headerFooter>
    <oddHeader>&amp;R&amp;"Times New Roman,полужирный курсив"Раздел 1.1.3.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enableFormatConditionsCalculation="0">
    <tabColor indexed="45"/>
  </sheetPr>
  <dimension ref="A1:H15"/>
  <sheetViews>
    <sheetView view="pageLayout" zoomScaleNormal="100" zoomScaleSheetLayoutView="100" workbookViewId="0">
      <selection activeCell="E5" sqref="E5:E8"/>
    </sheetView>
  </sheetViews>
  <sheetFormatPr defaultColWidth="9.109375" defaultRowHeight="13.2" x14ac:dyDescent="0.25"/>
  <cols>
    <col min="1" max="1" width="7.33203125" style="7" customWidth="1"/>
    <col min="2" max="2" width="78.44140625" style="8" customWidth="1"/>
    <col min="3" max="3" width="14.88671875" style="8" customWidth="1"/>
    <col min="4" max="4" width="20.6640625" style="8" customWidth="1"/>
    <col min="5" max="5" width="20.33203125" style="8" customWidth="1"/>
    <col min="6" max="6" width="17.44140625" style="7" customWidth="1"/>
    <col min="7" max="7" width="17.88671875" style="7" customWidth="1"/>
    <col min="8" max="8" width="29.109375" style="7" customWidth="1"/>
    <col min="9" max="16384" width="9.109375" style="7"/>
  </cols>
  <sheetData>
    <row r="1" spans="1:8" s="5" customFormat="1" ht="83.25" customHeight="1" x14ac:dyDescent="0.25">
      <c r="A1" s="442" t="s">
        <v>1581</v>
      </c>
      <c r="B1" s="442"/>
      <c r="C1" s="442"/>
      <c r="D1" s="442"/>
      <c r="E1" s="442"/>
      <c r="F1" s="442"/>
      <c r="G1" s="442"/>
      <c r="H1" s="442"/>
    </row>
    <row r="2" spans="1:8" s="5" customFormat="1" ht="29.25" customHeight="1" x14ac:dyDescent="0.25">
      <c r="A2" s="443" t="s">
        <v>267</v>
      </c>
      <c r="B2" s="446" t="s">
        <v>330</v>
      </c>
      <c r="C2" s="446" t="s">
        <v>405</v>
      </c>
      <c r="D2" s="446" t="s">
        <v>24</v>
      </c>
      <c r="E2" s="446"/>
      <c r="F2" s="439" t="s">
        <v>1090</v>
      </c>
      <c r="G2" s="439" t="s">
        <v>1091</v>
      </c>
      <c r="H2" s="440" t="s">
        <v>1092</v>
      </c>
    </row>
    <row r="3" spans="1:8" s="5" customFormat="1" ht="122.4" customHeight="1" x14ac:dyDescent="0.25">
      <c r="A3" s="444"/>
      <c r="B3" s="446"/>
      <c r="C3" s="446"/>
      <c r="D3" s="300" t="s">
        <v>331</v>
      </c>
      <c r="E3" s="300" t="s">
        <v>332</v>
      </c>
      <c r="F3" s="439"/>
      <c r="G3" s="439"/>
      <c r="H3" s="441"/>
    </row>
    <row r="4" spans="1:8" s="5" customFormat="1" ht="15" customHeight="1" x14ac:dyDescent="0.25">
      <c r="A4" s="96">
        <v>1</v>
      </c>
      <c r="B4" s="177">
        <f>A4+1</f>
        <v>2</v>
      </c>
      <c r="C4" s="94">
        <f>B4+1</f>
        <v>3</v>
      </c>
      <c r="D4" s="94">
        <f>C4+1</f>
        <v>4</v>
      </c>
      <c r="E4" s="94">
        <f>D4+1</f>
        <v>5</v>
      </c>
      <c r="F4" s="94">
        <f t="shared" ref="F4:H4" si="0">E4+1</f>
        <v>6</v>
      </c>
      <c r="G4" s="94">
        <f t="shared" si="0"/>
        <v>7</v>
      </c>
      <c r="H4" s="94">
        <f t="shared" si="0"/>
        <v>8</v>
      </c>
    </row>
    <row r="5" spans="1:8" s="5" customFormat="1" ht="13.8" x14ac:dyDescent="0.25">
      <c r="A5" s="2">
        <v>1</v>
      </c>
      <c r="B5" s="366" t="s">
        <v>31</v>
      </c>
      <c r="C5" s="3" t="s">
        <v>307</v>
      </c>
      <c r="D5" s="4">
        <v>1771023.25</v>
      </c>
      <c r="E5" s="4">
        <v>128204.96</v>
      </c>
      <c r="F5" s="89"/>
      <c r="G5" s="89"/>
      <c r="H5" s="89"/>
    </row>
    <row r="6" spans="1:8" s="5" customFormat="1" ht="13.8" x14ac:dyDescent="0.25">
      <c r="A6" s="2">
        <v>2</v>
      </c>
      <c r="B6" s="366" t="s">
        <v>511</v>
      </c>
      <c r="C6" s="3" t="s">
        <v>2</v>
      </c>
      <c r="D6" s="4">
        <v>116546699.13</v>
      </c>
      <c r="E6" s="4">
        <v>502810.87</v>
      </c>
      <c r="F6" s="89"/>
      <c r="G6" s="89"/>
      <c r="H6" s="89"/>
    </row>
    <row r="7" spans="1:8" s="19" customFormat="1" ht="13.8" x14ac:dyDescent="0.25">
      <c r="A7" s="2">
        <v>3</v>
      </c>
      <c r="B7" s="366" t="s">
        <v>38</v>
      </c>
      <c r="C7" s="17" t="s">
        <v>3</v>
      </c>
      <c r="D7" s="18">
        <v>1918522.71</v>
      </c>
      <c r="E7" s="18">
        <v>90787.56</v>
      </c>
      <c r="F7" s="89"/>
      <c r="G7" s="89"/>
      <c r="H7" s="89"/>
    </row>
    <row r="8" spans="1:8" s="5" customFormat="1" ht="13.8" x14ac:dyDescent="0.25">
      <c r="A8" s="2">
        <v>4</v>
      </c>
      <c r="B8" s="366" t="s">
        <v>512</v>
      </c>
      <c r="C8" s="3" t="s">
        <v>315</v>
      </c>
      <c r="D8" s="4">
        <v>4847819.59</v>
      </c>
      <c r="E8" s="4">
        <v>695336.73</v>
      </c>
      <c r="F8" s="89"/>
      <c r="G8" s="89"/>
      <c r="H8" s="89"/>
    </row>
    <row r="9" spans="1:8" ht="15" customHeight="1" x14ac:dyDescent="0.3">
      <c r="A9" s="445" t="s">
        <v>1297</v>
      </c>
      <c r="B9" s="445"/>
      <c r="C9" s="445"/>
      <c r="D9" s="6">
        <f>SUM(D5:D8)</f>
        <v>125084064.67999999</v>
      </c>
      <c r="E9" s="6">
        <f>SUM(E5:E8)</f>
        <v>1417140.1199999999</v>
      </c>
      <c r="F9" s="302"/>
      <c r="G9" s="302"/>
      <c r="H9" s="303"/>
    </row>
    <row r="15" spans="1:8" ht="13.8" x14ac:dyDescent="0.25">
      <c r="D15" s="271"/>
    </row>
  </sheetData>
  <mergeCells count="9">
    <mergeCell ref="G2:G3"/>
    <mergeCell ref="H2:H3"/>
    <mergeCell ref="A1:H1"/>
    <mergeCell ref="A2:A3"/>
    <mergeCell ref="A9:C9"/>
    <mergeCell ref="B2:B3"/>
    <mergeCell ref="C2:C3"/>
    <mergeCell ref="D2:E2"/>
    <mergeCell ref="F2:F3"/>
  </mergeCells>
  <phoneticPr fontId="1" type="noConversion"/>
  <pageMargins left="0.19685039370078741" right="0.19685039370078741" top="0.59055118110236227" bottom="0.19685039370078741" header="0.19685039370078741" footer="0"/>
  <pageSetup paperSize="9" scale="71" orientation="landscape" r:id="rId1"/>
  <headerFooter>
    <oddHeader>&amp;R&amp;"Times New Roman,полужирный курсив"Раздел 1.2.1.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enableFormatConditionsCalculation="0">
    <tabColor indexed="42"/>
  </sheetPr>
  <dimension ref="A1:O79"/>
  <sheetViews>
    <sheetView view="pageLayout" topLeftCell="A65" zoomScale="80" zoomScaleNormal="100" zoomScaleSheetLayoutView="80" zoomScalePageLayoutView="80" workbookViewId="0">
      <selection activeCell="B73" sqref="B73"/>
    </sheetView>
  </sheetViews>
  <sheetFormatPr defaultColWidth="9.109375" defaultRowHeight="13.2" x14ac:dyDescent="0.25"/>
  <cols>
    <col min="1" max="1" width="4.5546875" style="180" customWidth="1"/>
    <col min="2" max="2" width="40.5546875" style="88" customWidth="1"/>
    <col min="3" max="3" width="8.88671875" style="88" customWidth="1"/>
    <col min="4" max="4" width="15.88671875" style="88" customWidth="1"/>
    <col min="5" max="5" width="14.88671875" style="88" customWidth="1"/>
    <col min="6" max="9" width="14" style="116" customWidth="1"/>
    <col min="10" max="10" width="21.44140625" style="116" customWidth="1"/>
    <col min="11" max="11" width="20" style="116" customWidth="1"/>
    <col min="12" max="12" width="29.77734375" style="116" customWidth="1"/>
    <col min="13" max="16384" width="9.109375" style="116"/>
  </cols>
  <sheetData>
    <row r="1" spans="1:12" s="19" customFormat="1" ht="83.25" customHeight="1" x14ac:dyDescent="0.25">
      <c r="A1" s="447" t="s">
        <v>1582</v>
      </c>
      <c r="B1" s="447"/>
      <c r="C1" s="447"/>
      <c r="D1" s="447"/>
      <c r="E1" s="447"/>
      <c r="F1" s="447"/>
      <c r="G1" s="447"/>
      <c r="H1" s="447"/>
      <c r="I1" s="447"/>
      <c r="J1" s="447"/>
      <c r="K1" s="447"/>
      <c r="L1" s="447"/>
    </row>
    <row r="2" spans="1:12" s="19" customFormat="1" ht="15.6" customHeight="1" x14ac:dyDescent="0.25">
      <c r="A2" s="449" t="s">
        <v>267</v>
      </c>
      <c r="B2" s="449" t="s">
        <v>330</v>
      </c>
      <c r="C2" s="449" t="s">
        <v>405</v>
      </c>
      <c r="D2" s="452" t="s">
        <v>24</v>
      </c>
      <c r="E2" s="453"/>
      <c r="F2" s="456" t="s">
        <v>414</v>
      </c>
      <c r="G2" s="458"/>
      <c r="H2" s="458"/>
      <c r="I2" s="457"/>
      <c r="J2" s="386" t="s">
        <v>1090</v>
      </c>
      <c r="K2" s="386" t="s">
        <v>1091</v>
      </c>
      <c r="L2" s="386" t="s">
        <v>1092</v>
      </c>
    </row>
    <row r="3" spans="1:12" s="19" customFormat="1" ht="15" customHeight="1" x14ac:dyDescent="0.25">
      <c r="A3" s="450"/>
      <c r="B3" s="450"/>
      <c r="C3" s="450"/>
      <c r="D3" s="454"/>
      <c r="E3" s="455"/>
      <c r="F3" s="456" t="s">
        <v>412</v>
      </c>
      <c r="G3" s="457"/>
      <c r="H3" s="456" t="s">
        <v>413</v>
      </c>
      <c r="I3" s="457"/>
      <c r="J3" s="386"/>
      <c r="K3" s="386"/>
      <c r="L3" s="386"/>
    </row>
    <row r="4" spans="1:12" s="19" customFormat="1" ht="104.4" customHeight="1" x14ac:dyDescent="0.25">
      <c r="A4" s="451"/>
      <c r="B4" s="451"/>
      <c r="C4" s="451"/>
      <c r="D4" s="175" t="s">
        <v>331</v>
      </c>
      <c r="E4" s="175" t="s">
        <v>332</v>
      </c>
      <c r="F4" s="175" t="s">
        <v>331</v>
      </c>
      <c r="G4" s="175" t="s">
        <v>332</v>
      </c>
      <c r="H4" s="175" t="s">
        <v>331</v>
      </c>
      <c r="I4" s="175" t="s">
        <v>332</v>
      </c>
      <c r="J4" s="386"/>
      <c r="K4" s="386"/>
      <c r="L4" s="386"/>
    </row>
    <row r="5" spans="1:12" s="19" customFormat="1" ht="15" customHeight="1" x14ac:dyDescent="0.25">
      <c r="A5" s="176">
        <v>1</v>
      </c>
      <c r="B5" s="177">
        <f t="shared" ref="B5:I5" si="0">A5+1</f>
        <v>2</v>
      </c>
      <c r="C5" s="177">
        <f t="shared" si="0"/>
        <v>3</v>
      </c>
      <c r="D5" s="177">
        <f t="shared" si="0"/>
        <v>4</v>
      </c>
      <c r="E5" s="177">
        <f t="shared" si="0"/>
        <v>5</v>
      </c>
      <c r="F5" s="177">
        <f t="shared" si="0"/>
        <v>6</v>
      </c>
      <c r="G5" s="177">
        <f t="shared" si="0"/>
        <v>7</v>
      </c>
      <c r="H5" s="177">
        <f t="shared" si="0"/>
        <v>8</v>
      </c>
      <c r="I5" s="177">
        <f t="shared" si="0"/>
        <v>9</v>
      </c>
      <c r="J5" s="177">
        <f t="shared" ref="J5" si="1">I5+1</f>
        <v>10</v>
      </c>
      <c r="K5" s="177">
        <f t="shared" ref="K5" si="2">J5+1</f>
        <v>11</v>
      </c>
      <c r="L5" s="177">
        <f t="shared" ref="L5" si="3">K5+1</f>
        <v>12</v>
      </c>
    </row>
    <row r="6" spans="1:12" s="19" customFormat="1" ht="29.4" customHeight="1" x14ac:dyDescent="0.25">
      <c r="A6" s="16">
        <v>1</v>
      </c>
      <c r="B6" s="366" t="s">
        <v>337</v>
      </c>
      <c r="C6" s="17" t="s">
        <v>201</v>
      </c>
      <c r="D6" s="18">
        <v>290164934.58999997</v>
      </c>
      <c r="E6" s="18">
        <v>166780895.38</v>
      </c>
      <c r="F6" s="30">
        <v>119050330.81</v>
      </c>
      <c r="G6" s="30">
        <v>54836053.5</v>
      </c>
      <c r="H6" s="30">
        <f>D6-F6</f>
        <v>171114603.77999997</v>
      </c>
      <c r="I6" s="30">
        <f>E6-G6</f>
        <v>111944841.88</v>
      </c>
      <c r="J6" s="97"/>
      <c r="K6" s="97"/>
      <c r="L6" s="97"/>
    </row>
    <row r="7" spans="1:12" s="19" customFormat="1" ht="31.2" customHeight="1" x14ac:dyDescent="0.25">
      <c r="A7" s="16">
        <v>2</v>
      </c>
      <c r="B7" s="366" t="s">
        <v>356</v>
      </c>
      <c r="C7" s="17" t="s">
        <v>375</v>
      </c>
      <c r="D7" s="18">
        <v>14686594.33</v>
      </c>
      <c r="E7" s="18">
        <v>114979.45</v>
      </c>
      <c r="F7" s="18">
        <v>11017601.390000001</v>
      </c>
      <c r="G7" s="18">
        <v>114979.45</v>
      </c>
      <c r="H7" s="30">
        <f>D7-F7</f>
        <v>3668992.9399999995</v>
      </c>
      <c r="I7" s="30">
        <f>E7-G7</f>
        <v>0</v>
      </c>
      <c r="J7" s="97"/>
      <c r="K7" s="97"/>
      <c r="L7" s="97"/>
    </row>
    <row r="8" spans="1:12" s="19" customFormat="1" ht="32.4" customHeight="1" x14ac:dyDescent="0.25">
      <c r="A8" s="16">
        <v>3</v>
      </c>
      <c r="B8" s="366" t="s">
        <v>240</v>
      </c>
      <c r="C8" s="17" t="s">
        <v>376</v>
      </c>
      <c r="D8" s="18">
        <v>44868328.600000001</v>
      </c>
      <c r="E8" s="18">
        <v>30567238.890000001</v>
      </c>
      <c r="F8" s="30">
        <v>37685169.609999999</v>
      </c>
      <c r="G8" s="30">
        <v>27659019.190000001</v>
      </c>
      <c r="H8" s="30">
        <f t="shared" ref="H8:H17" si="4">D8-F8</f>
        <v>7183158.9900000021</v>
      </c>
      <c r="I8" s="30">
        <f>E8-G8</f>
        <v>2908219.6999999993</v>
      </c>
      <c r="J8" s="97"/>
      <c r="K8" s="97"/>
      <c r="L8" s="97"/>
    </row>
    <row r="9" spans="1:12" s="19" customFormat="1" ht="30" customHeight="1" x14ac:dyDescent="0.25">
      <c r="A9" s="16">
        <v>4</v>
      </c>
      <c r="B9" s="366" t="s">
        <v>784</v>
      </c>
      <c r="C9" s="17" t="s">
        <v>392</v>
      </c>
      <c r="D9" s="18">
        <v>15405102.300000001</v>
      </c>
      <c r="E9" s="18">
        <v>6525048.3399999999</v>
      </c>
      <c r="F9" s="30">
        <v>12766738.970000001</v>
      </c>
      <c r="G9" s="30">
        <v>6044442.4699999997</v>
      </c>
      <c r="H9" s="30">
        <f t="shared" si="4"/>
        <v>2638363.33</v>
      </c>
      <c r="I9" s="30">
        <f>E9-G9</f>
        <v>480605.87000000011</v>
      </c>
      <c r="J9" s="97"/>
      <c r="K9" s="97"/>
      <c r="L9" s="97"/>
    </row>
    <row r="10" spans="1:12" s="19" customFormat="1" ht="35.4" customHeight="1" x14ac:dyDescent="0.25">
      <c r="A10" s="16">
        <v>5</v>
      </c>
      <c r="B10" s="366" t="s">
        <v>652</v>
      </c>
      <c r="C10" s="17" t="s">
        <v>393</v>
      </c>
      <c r="D10" s="18">
        <v>1881794.06</v>
      </c>
      <c r="E10" s="18">
        <v>0</v>
      </c>
      <c r="F10" s="30">
        <v>498085.85</v>
      </c>
      <c r="G10" s="30">
        <v>0</v>
      </c>
      <c r="H10" s="30">
        <f t="shared" si="4"/>
        <v>1383708.21</v>
      </c>
      <c r="I10" s="30">
        <f>E10-G10</f>
        <v>0</v>
      </c>
      <c r="J10" s="97"/>
      <c r="K10" s="97"/>
      <c r="L10" s="97"/>
    </row>
    <row r="11" spans="1:12" s="19" customFormat="1" ht="17.399999999999999" customHeight="1" x14ac:dyDescent="0.25">
      <c r="A11" s="16">
        <v>6</v>
      </c>
      <c r="B11" s="366" t="s">
        <v>198</v>
      </c>
      <c r="C11" s="17" t="s">
        <v>377</v>
      </c>
      <c r="D11" s="18">
        <v>11302357.880000001</v>
      </c>
      <c r="E11" s="18">
        <v>1215219.1599999999</v>
      </c>
      <c r="F11" s="30">
        <v>3552433.77</v>
      </c>
      <c r="G11" s="30">
        <v>335787.71</v>
      </c>
      <c r="H11" s="30">
        <f t="shared" si="4"/>
        <v>7749924.1100000013</v>
      </c>
      <c r="I11" s="30">
        <f>E11-G11</f>
        <v>879431.45</v>
      </c>
      <c r="J11" s="97"/>
      <c r="K11" s="97"/>
      <c r="L11" s="97"/>
    </row>
    <row r="12" spans="1:12" s="19" customFormat="1" ht="27.6" x14ac:dyDescent="0.25">
      <c r="A12" s="16">
        <v>7</v>
      </c>
      <c r="B12" s="366" t="s">
        <v>672</v>
      </c>
      <c r="C12" s="17" t="s">
        <v>329</v>
      </c>
      <c r="D12" s="18">
        <v>40004640.439999998</v>
      </c>
      <c r="E12" s="18">
        <v>22924165.530000001</v>
      </c>
      <c r="F12" s="30">
        <v>39615357.68</v>
      </c>
      <c r="G12" s="30">
        <v>22917022.890000001</v>
      </c>
      <c r="H12" s="30">
        <f t="shared" si="4"/>
        <v>389282.75999999791</v>
      </c>
      <c r="I12" s="30">
        <f>E12-G12</f>
        <v>7142.640000000596</v>
      </c>
      <c r="J12" s="97"/>
      <c r="K12" s="97"/>
      <c r="L12" s="97"/>
    </row>
    <row r="13" spans="1:12" s="19" customFormat="1" ht="17.399999999999999" customHeight="1" x14ac:dyDescent="0.25">
      <c r="A13" s="16">
        <v>8</v>
      </c>
      <c r="B13" s="366" t="s">
        <v>386</v>
      </c>
      <c r="C13" s="17" t="s">
        <v>237</v>
      </c>
      <c r="D13" s="18">
        <v>2649937.19</v>
      </c>
      <c r="E13" s="18">
        <v>28866.12</v>
      </c>
      <c r="F13" s="30">
        <v>1763761.31</v>
      </c>
      <c r="G13" s="30">
        <v>28866.12</v>
      </c>
      <c r="H13" s="30">
        <f t="shared" si="4"/>
        <v>886175.87999999989</v>
      </c>
      <c r="I13" s="30">
        <f t="shared" ref="I13:I17" si="5">E13-G13</f>
        <v>0</v>
      </c>
      <c r="J13" s="97"/>
      <c r="K13" s="97"/>
      <c r="L13" s="97"/>
    </row>
    <row r="14" spans="1:12" s="19" customFormat="1" ht="16.8" customHeight="1" x14ac:dyDescent="0.25">
      <c r="A14" s="16">
        <v>9</v>
      </c>
      <c r="B14" s="366" t="s">
        <v>231</v>
      </c>
      <c r="C14" s="17" t="s">
        <v>236</v>
      </c>
      <c r="D14" s="18">
        <v>9836569.0600000005</v>
      </c>
      <c r="E14" s="18">
        <v>1465301.87</v>
      </c>
      <c r="F14" s="30">
        <v>3317134.07</v>
      </c>
      <c r="G14" s="30">
        <v>1203893.33</v>
      </c>
      <c r="H14" s="30">
        <f t="shared" si="4"/>
        <v>6519434.9900000002</v>
      </c>
      <c r="I14" s="30">
        <f t="shared" si="5"/>
        <v>261408.54000000004</v>
      </c>
      <c r="J14" s="97"/>
      <c r="K14" s="97"/>
      <c r="L14" s="97"/>
    </row>
    <row r="15" spans="1:12" s="19" customFormat="1" ht="19.2" customHeight="1" x14ac:dyDescent="0.25">
      <c r="A15" s="16">
        <v>10</v>
      </c>
      <c r="B15" s="366" t="s">
        <v>232</v>
      </c>
      <c r="C15" s="17" t="s">
        <v>374</v>
      </c>
      <c r="D15" s="18">
        <v>552830.81999999995</v>
      </c>
      <c r="E15" s="18">
        <v>0</v>
      </c>
      <c r="F15" s="18">
        <v>552830.81999999995</v>
      </c>
      <c r="G15" s="30">
        <v>0</v>
      </c>
      <c r="H15" s="30">
        <f t="shared" si="4"/>
        <v>0</v>
      </c>
      <c r="I15" s="30">
        <f t="shared" si="5"/>
        <v>0</v>
      </c>
      <c r="J15" s="97"/>
      <c r="K15" s="97"/>
      <c r="L15" s="97"/>
    </row>
    <row r="16" spans="1:12" s="19" customFormat="1" ht="41.4" x14ac:dyDescent="0.25">
      <c r="A16" s="16">
        <v>11</v>
      </c>
      <c r="B16" s="366" t="s">
        <v>26</v>
      </c>
      <c r="C16" s="17" t="s">
        <v>324</v>
      </c>
      <c r="D16" s="18">
        <v>13441419.289999999</v>
      </c>
      <c r="E16" s="18">
        <v>692900.6</v>
      </c>
      <c r="F16" s="30">
        <v>0</v>
      </c>
      <c r="G16" s="30">
        <v>0</v>
      </c>
      <c r="H16" s="30">
        <f t="shared" si="4"/>
        <v>13441419.289999999</v>
      </c>
      <c r="I16" s="30">
        <f t="shared" si="5"/>
        <v>692900.6</v>
      </c>
      <c r="J16" s="97"/>
      <c r="K16" s="97"/>
      <c r="L16" s="97"/>
    </row>
    <row r="17" spans="1:13" s="19" customFormat="1" ht="41.4" x14ac:dyDescent="0.25">
      <c r="A17" s="16">
        <v>12</v>
      </c>
      <c r="B17" s="366" t="s">
        <v>1312</v>
      </c>
      <c r="C17" s="17" t="s">
        <v>202</v>
      </c>
      <c r="D17" s="18">
        <v>5999297.1200000001</v>
      </c>
      <c r="E17" s="18">
        <v>935902.52</v>
      </c>
      <c r="F17" s="30">
        <v>5999297.1200000001</v>
      </c>
      <c r="G17" s="30">
        <v>935902.52</v>
      </c>
      <c r="H17" s="30">
        <f t="shared" si="4"/>
        <v>0</v>
      </c>
      <c r="I17" s="30">
        <f t="shared" si="5"/>
        <v>0</v>
      </c>
      <c r="J17" s="97"/>
      <c r="K17" s="97"/>
      <c r="L17" s="97"/>
    </row>
    <row r="18" spans="1:13" s="19" customFormat="1" ht="27.6" x14ac:dyDescent="0.25">
      <c r="A18" s="16">
        <v>13</v>
      </c>
      <c r="B18" s="366" t="s">
        <v>610</v>
      </c>
      <c r="C18" s="17" t="s">
        <v>321</v>
      </c>
      <c r="D18" s="18">
        <v>2455558.8199999998</v>
      </c>
      <c r="E18" s="18">
        <v>2645.91</v>
      </c>
      <c r="F18" s="30">
        <v>1606801.88</v>
      </c>
      <c r="G18" s="30">
        <v>2645.91</v>
      </c>
      <c r="H18" s="30">
        <f>D18-F18</f>
        <v>848756.94</v>
      </c>
      <c r="I18" s="30">
        <f t="shared" ref="I18:I20" si="6">E18-G18</f>
        <v>0</v>
      </c>
      <c r="J18" s="97"/>
      <c r="K18" s="97"/>
      <c r="L18" s="97"/>
    </row>
    <row r="19" spans="1:13" s="19" customFormat="1" ht="27.6" x14ac:dyDescent="0.25">
      <c r="A19" s="16">
        <v>14</v>
      </c>
      <c r="B19" s="366" t="s">
        <v>772</v>
      </c>
      <c r="C19" s="17" t="s">
        <v>323</v>
      </c>
      <c r="D19" s="18">
        <v>3575677.17</v>
      </c>
      <c r="E19" s="18">
        <v>378854.49</v>
      </c>
      <c r="F19" s="30">
        <v>3508985.17</v>
      </c>
      <c r="G19" s="30">
        <v>378854.49</v>
      </c>
      <c r="H19" s="30">
        <f>D19-F19</f>
        <v>66692</v>
      </c>
      <c r="I19" s="30">
        <f t="shared" si="6"/>
        <v>0</v>
      </c>
      <c r="J19" s="97"/>
      <c r="K19" s="97"/>
      <c r="L19" s="97"/>
    </row>
    <row r="20" spans="1:13" s="19" customFormat="1" ht="46.2" customHeight="1" x14ac:dyDescent="0.25">
      <c r="A20" s="16">
        <v>15</v>
      </c>
      <c r="B20" s="366" t="s">
        <v>241</v>
      </c>
      <c r="C20" s="17" t="s">
        <v>166</v>
      </c>
      <c r="D20" s="18">
        <v>2078459.61</v>
      </c>
      <c r="E20" s="18">
        <v>0</v>
      </c>
      <c r="F20" s="30">
        <v>0</v>
      </c>
      <c r="G20" s="30">
        <v>0</v>
      </c>
      <c r="H20" s="30">
        <f>D20-F20</f>
        <v>2078459.61</v>
      </c>
      <c r="I20" s="30">
        <f t="shared" si="6"/>
        <v>0</v>
      </c>
      <c r="J20" s="97"/>
      <c r="K20" s="97"/>
      <c r="L20" s="97"/>
    </row>
    <row r="21" spans="1:13" s="19" customFormat="1" ht="41.4" x14ac:dyDescent="0.25">
      <c r="A21" s="16">
        <v>16</v>
      </c>
      <c r="B21" s="367" t="s">
        <v>721</v>
      </c>
      <c r="C21" s="17" t="s">
        <v>167</v>
      </c>
      <c r="D21" s="18">
        <v>1095082.98</v>
      </c>
      <c r="E21" s="18">
        <v>0</v>
      </c>
      <c r="F21" s="30">
        <v>815551.6</v>
      </c>
      <c r="G21" s="30">
        <v>0</v>
      </c>
      <c r="H21" s="30">
        <f>D21-F21</f>
        <v>279531.38</v>
      </c>
      <c r="I21" s="30">
        <f>E21-G21</f>
        <v>0</v>
      </c>
      <c r="J21" s="97"/>
      <c r="K21" s="97"/>
      <c r="L21" s="97"/>
    </row>
    <row r="22" spans="1:13" s="19" customFormat="1" ht="41.4" x14ac:dyDescent="0.25">
      <c r="A22" s="16">
        <v>17</v>
      </c>
      <c r="B22" s="367" t="s">
        <v>684</v>
      </c>
      <c r="C22" s="17" t="s">
        <v>168</v>
      </c>
      <c r="D22" s="18">
        <v>1896682.76</v>
      </c>
      <c r="E22" s="30">
        <v>195143.23</v>
      </c>
      <c r="F22" s="30">
        <v>1328233.76</v>
      </c>
      <c r="G22" s="30">
        <v>195143.23</v>
      </c>
      <c r="H22" s="30">
        <f t="shared" ref="H22:H25" si="7">D22-F22</f>
        <v>568449</v>
      </c>
      <c r="I22" s="30">
        <f>E22-G22</f>
        <v>0</v>
      </c>
      <c r="J22" s="97"/>
      <c r="K22" s="97"/>
      <c r="L22" s="97"/>
    </row>
    <row r="23" spans="1:13" s="19" customFormat="1" ht="41.4" x14ac:dyDescent="0.25">
      <c r="A23" s="16">
        <v>18</v>
      </c>
      <c r="B23" s="367" t="s">
        <v>741</v>
      </c>
      <c r="C23" s="17" t="s">
        <v>169</v>
      </c>
      <c r="D23" s="18">
        <v>1034449.58</v>
      </c>
      <c r="E23" s="18">
        <f t="shared" ref="E23" si="8">G23+I23</f>
        <v>0</v>
      </c>
      <c r="F23" s="30">
        <v>727982.26</v>
      </c>
      <c r="G23" s="30">
        <v>0</v>
      </c>
      <c r="H23" s="30">
        <f t="shared" si="7"/>
        <v>306467.31999999995</v>
      </c>
      <c r="I23" s="30">
        <v>0</v>
      </c>
      <c r="J23" s="97"/>
      <c r="K23" s="97"/>
      <c r="L23" s="97"/>
    </row>
    <row r="24" spans="1:13" s="19" customFormat="1" ht="41.4" x14ac:dyDescent="0.25">
      <c r="A24" s="16">
        <v>19</v>
      </c>
      <c r="B24" s="367" t="s">
        <v>743</v>
      </c>
      <c r="C24" s="17" t="s">
        <v>170</v>
      </c>
      <c r="D24" s="18">
        <v>2551869.85</v>
      </c>
      <c r="E24" s="18">
        <v>158083.54999999999</v>
      </c>
      <c r="F24" s="30">
        <v>1927583.25</v>
      </c>
      <c r="G24" s="30">
        <v>158083.54999999999</v>
      </c>
      <c r="H24" s="30">
        <f t="shared" si="7"/>
        <v>624286.60000000009</v>
      </c>
      <c r="I24" s="30">
        <f t="shared" ref="I24:I46" si="9">E24-G24</f>
        <v>0</v>
      </c>
      <c r="J24" s="97"/>
      <c r="K24" s="97"/>
      <c r="L24" s="97"/>
    </row>
    <row r="25" spans="1:13" s="19" customFormat="1" ht="55.2" x14ac:dyDescent="0.25">
      <c r="A25" s="16">
        <v>20</v>
      </c>
      <c r="B25" s="367" t="s">
        <v>930</v>
      </c>
      <c r="C25" s="17" t="s">
        <v>171</v>
      </c>
      <c r="D25" s="18">
        <v>1796026.1</v>
      </c>
      <c r="E25" s="18">
        <v>31999.84</v>
      </c>
      <c r="F25" s="30">
        <v>1250734.58</v>
      </c>
      <c r="G25" s="30">
        <v>0</v>
      </c>
      <c r="H25" s="30">
        <f t="shared" si="7"/>
        <v>545291.52000000002</v>
      </c>
      <c r="I25" s="30">
        <f t="shared" si="9"/>
        <v>31999.84</v>
      </c>
      <c r="J25" s="97"/>
      <c r="K25" s="97"/>
      <c r="L25" s="97"/>
    </row>
    <row r="26" spans="1:13" s="19" customFormat="1" ht="41.4" x14ac:dyDescent="0.25">
      <c r="A26" s="16">
        <v>21</v>
      </c>
      <c r="B26" s="366" t="s">
        <v>911</v>
      </c>
      <c r="C26" s="17" t="s">
        <v>25</v>
      </c>
      <c r="D26" s="18">
        <v>3138938.84</v>
      </c>
      <c r="E26" s="18">
        <v>195143.23</v>
      </c>
      <c r="F26" s="30">
        <v>1618606.94</v>
      </c>
      <c r="G26" s="30">
        <v>195143.23</v>
      </c>
      <c r="H26" s="30">
        <f>D26-F26</f>
        <v>1520331.9</v>
      </c>
      <c r="I26" s="30">
        <f t="shared" si="9"/>
        <v>0</v>
      </c>
      <c r="J26" s="97"/>
      <c r="K26" s="97"/>
      <c r="L26" s="97"/>
    </row>
    <row r="27" spans="1:13" s="19" customFormat="1" ht="41.4" x14ac:dyDescent="0.25">
      <c r="A27" s="16">
        <v>22</v>
      </c>
      <c r="B27" s="367" t="s">
        <v>725</v>
      </c>
      <c r="C27" s="17" t="s">
        <v>122</v>
      </c>
      <c r="D27" s="18">
        <v>1548510.92</v>
      </c>
      <c r="E27" s="18">
        <v>0</v>
      </c>
      <c r="F27" s="30">
        <v>921644.97</v>
      </c>
      <c r="G27" s="30">
        <v>0</v>
      </c>
      <c r="H27" s="30">
        <f t="shared" ref="H27:H35" si="10">D27-F27</f>
        <v>626865.94999999995</v>
      </c>
      <c r="I27" s="30">
        <f t="shared" si="9"/>
        <v>0</v>
      </c>
      <c r="J27" s="97"/>
      <c r="K27" s="97"/>
      <c r="L27" s="97"/>
    </row>
    <row r="28" spans="1:13" s="19" customFormat="1" ht="41.4" x14ac:dyDescent="0.25">
      <c r="A28" s="16">
        <v>23</v>
      </c>
      <c r="B28" s="367" t="s">
        <v>617</v>
      </c>
      <c r="C28" s="17" t="s">
        <v>123</v>
      </c>
      <c r="D28" s="18">
        <v>1296221.45</v>
      </c>
      <c r="E28" s="18">
        <v>0</v>
      </c>
      <c r="F28" s="30">
        <v>852913.45</v>
      </c>
      <c r="G28" s="30">
        <v>0</v>
      </c>
      <c r="H28" s="30">
        <f t="shared" si="10"/>
        <v>443308</v>
      </c>
      <c r="I28" s="30">
        <f t="shared" si="9"/>
        <v>0</v>
      </c>
      <c r="J28" s="97"/>
      <c r="K28" s="97"/>
      <c r="L28" s="97"/>
    </row>
    <row r="29" spans="1:13" s="19" customFormat="1" ht="41.4" x14ac:dyDescent="0.25">
      <c r="A29" s="16">
        <v>24</v>
      </c>
      <c r="B29" s="367" t="s">
        <v>728</v>
      </c>
      <c r="C29" s="17" t="s">
        <v>124</v>
      </c>
      <c r="D29" s="18">
        <v>3121229.29</v>
      </c>
      <c r="E29" s="18">
        <v>717009.57</v>
      </c>
      <c r="F29" s="30">
        <v>1738834.18</v>
      </c>
      <c r="G29" s="30">
        <v>195143.23</v>
      </c>
      <c r="H29" s="30">
        <f t="shared" si="10"/>
        <v>1382395.11</v>
      </c>
      <c r="I29" s="30">
        <f t="shared" si="9"/>
        <v>521866.33999999997</v>
      </c>
      <c r="J29" s="97"/>
      <c r="K29" s="97"/>
      <c r="L29" s="97"/>
    </row>
    <row r="30" spans="1:13" s="19" customFormat="1" ht="41.4" x14ac:dyDescent="0.25">
      <c r="A30" s="16">
        <v>25</v>
      </c>
      <c r="B30" s="367" t="s">
        <v>623</v>
      </c>
      <c r="C30" s="17" t="s">
        <v>125</v>
      </c>
      <c r="D30" s="18">
        <v>1188416.21</v>
      </c>
      <c r="E30" s="18">
        <v>17047</v>
      </c>
      <c r="F30" s="30">
        <v>901448.33</v>
      </c>
      <c r="G30" s="30">
        <v>17047</v>
      </c>
      <c r="H30" s="30">
        <f t="shared" si="10"/>
        <v>286967.88</v>
      </c>
      <c r="I30" s="30">
        <f t="shared" si="9"/>
        <v>0</v>
      </c>
      <c r="J30" s="97"/>
      <c r="K30" s="97"/>
      <c r="L30" s="97"/>
    </row>
    <row r="31" spans="1:13" s="19" customFormat="1" ht="41.4" x14ac:dyDescent="0.25">
      <c r="A31" s="16">
        <v>26</v>
      </c>
      <c r="B31" s="368" t="s">
        <v>626</v>
      </c>
      <c r="C31" s="17" t="s">
        <v>126</v>
      </c>
      <c r="D31" s="18">
        <v>1795128.27</v>
      </c>
      <c r="E31" s="18">
        <v>0</v>
      </c>
      <c r="F31" s="30">
        <v>1152395.6000000001</v>
      </c>
      <c r="G31" s="30">
        <v>0</v>
      </c>
      <c r="H31" s="30">
        <f t="shared" si="10"/>
        <v>642732.66999999993</v>
      </c>
      <c r="I31" s="30">
        <f t="shared" si="9"/>
        <v>0</v>
      </c>
      <c r="J31" s="97"/>
      <c r="K31" s="97"/>
      <c r="L31" s="97"/>
      <c r="M31" s="19" t="s">
        <v>1365</v>
      </c>
    </row>
    <row r="32" spans="1:13" s="19" customFormat="1" ht="55.2" x14ac:dyDescent="0.25">
      <c r="A32" s="16">
        <v>27</v>
      </c>
      <c r="B32" s="366" t="s">
        <v>833</v>
      </c>
      <c r="C32" s="17" t="s">
        <v>127</v>
      </c>
      <c r="D32" s="18">
        <v>2208310.2799999998</v>
      </c>
      <c r="E32" s="18">
        <v>214474.23</v>
      </c>
      <c r="F32" s="30">
        <v>1388897.48</v>
      </c>
      <c r="G32" s="30">
        <v>21847.08</v>
      </c>
      <c r="H32" s="30">
        <f t="shared" si="10"/>
        <v>819412.79999999981</v>
      </c>
      <c r="I32" s="30">
        <f t="shared" si="9"/>
        <v>192627.15000000002</v>
      </c>
      <c r="J32" s="97"/>
      <c r="K32" s="97"/>
      <c r="L32" s="97"/>
    </row>
    <row r="33" spans="1:15" s="19" customFormat="1" ht="41.4" x14ac:dyDescent="0.25">
      <c r="A33" s="16">
        <v>28</v>
      </c>
      <c r="B33" s="367" t="s">
        <v>731</v>
      </c>
      <c r="C33" s="17" t="s">
        <v>128</v>
      </c>
      <c r="D33" s="18">
        <v>1344870.77</v>
      </c>
      <c r="E33" s="18">
        <v>0</v>
      </c>
      <c r="F33" s="30">
        <v>728678.86</v>
      </c>
      <c r="G33" s="30">
        <v>0</v>
      </c>
      <c r="H33" s="30">
        <f t="shared" si="10"/>
        <v>616191.91</v>
      </c>
      <c r="I33" s="30">
        <f t="shared" si="9"/>
        <v>0</v>
      </c>
      <c r="J33" s="97"/>
      <c r="K33" s="97"/>
      <c r="L33" s="97"/>
    </row>
    <row r="34" spans="1:15" s="19" customFormat="1" ht="55.2" x14ac:dyDescent="0.25">
      <c r="A34" s="16">
        <v>29</v>
      </c>
      <c r="B34" s="367" t="s">
        <v>733</v>
      </c>
      <c r="C34" s="17" t="s">
        <v>129</v>
      </c>
      <c r="D34" s="18">
        <v>1840803.37</v>
      </c>
      <c r="E34" s="18">
        <v>169055.66</v>
      </c>
      <c r="F34" s="30">
        <v>777203.37</v>
      </c>
      <c r="G34" s="30">
        <v>0</v>
      </c>
      <c r="H34" s="30">
        <f t="shared" si="10"/>
        <v>1063600</v>
      </c>
      <c r="I34" s="30">
        <f t="shared" si="9"/>
        <v>169055.66</v>
      </c>
      <c r="J34" s="97"/>
      <c r="K34" s="97"/>
      <c r="L34" s="97"/>
    </row>
    <row r="35" spans="1:15" s="19" customFormat="1" ht="55.2" x14ac:dyDescent="0.25">
      <c r="A35" s="16">
        <v>30</v>
      </c>
      <c r="B35" s="366" t="s">
        <v>779</v>
      </c>
      <c r="C35" s="17" t="s">
        <v>130</v>
      </c>
      <c r="D35" s="18">
        <v>2633371.52</v>
      </c>
      <c r="E35" s="18">
        <v>17218.900000000001</v>
      </c>
      <c r="F35" s="30">
        <v>1758857.28</v>
      </c>
      <c r="G35" s="30">
        <v>0</v>
      </c>
      <c r="H35" s="30">
        <f t="shared" si="10"/>
        <v>874514.24</v>
      </c>
      <c r="I35" s="30">
        <f t="shared" si="9"/>
        <v>17218.900000000001</v>
      </c>
      <c r="J35" s="97"/>
      <c r="K35" s="97"/>
      <c r="L35" s="97"/>
    </row>
    <row r="36" spans="1:15" s="19" customFormat="1" ht="41.4" x14ac:dyDescent="0.25">
      <c r="A36" s="16">
        <v>31</v>
      </c>
      <c r="B36" s="367" t="s">
        <v>630</v>
      </c>
      <c r="C36" s="17" t="s">
        <v>131</v>
      </c>
      <c r="D36" s="18">
        <v>2002497.27</v>
      </c>
      <c r="E36" s="18">
        <v>195143.23</v>
      </c>
      <c r="F36" s="30">
        <v>1389572.39</v>
      </c>
      <c r="G36" s="30">
        <v>195143.23</v>
      </c>
      <c r="H36" s="30">
        <f>D36-F36</f>
        <v>612924.88000000012</v>
      </c>
      <c r="I36" s="30">
        <f t="shared" si="9"/>
        <v>0</v>
      </c>
      <c r="J36" s="97"/>
      <c r="K36" s="97"/>
      <c r="L36" s="97"/>
    </row>
    <row r="37" spans="1:15" s="19" customFormat="1" ht="41.4" x14ac:dyDescent="0.25">
      <c r="A37" s="16">
        <v>32</v>
      </c>
      <c r="B37" s="367" t="s">
        <v>632</v>
      </c>
      <c r="C37" s="17" t="s">
        <v>132</v>
      </c>
      <c r="D37" s="18">
        <v>1436469.59</v>
      </c>
      <c r="E37" s="18">
        <v>269794.53000000003</v>
      </c>
      <c r="F37" s="30">
        <v>928389.98</v>
      </c>
      <c r="G37" s="30">
        <v>139227.43</v>
      </c>
      <c r="H37" s="30">
        <f t="shared" ref="H37:H41" si="11">D37-F37</f>
        <v>508079.6100000001</v>
      </c>
      <c r="I37" s="30">
        <f t="shared" si="9"/>
        <v>130567.10000000003</v>
      </c>
      <c r="J37" s="97"/>
      <c r="K37" s="97"/>
      <c r="L37" s="97"/>
    </row>
    <row r="38" spans="1:15" s="19" customFormat="1" ht="41.4" x14ac:dyDescent="0.25">
      <c r="A38" s="16">
        <v>33</v>
      </c>
      <c r="B38" s="366" t="s">
        <v>752</v>
      </c>
      <c r="C38" s="17" t="s">
        <v>133</v>
      </c>
      <c r="D38" s="18">
        <v>1945497.92</v>
      </c>
      <c r="E38" s="18">
        <v>0</v>
      </c>
      <c r="F38" s="30">
        <v>1432785.19</v>
      </c>
      <c r="G38" s="30">
        <v>0</v>
      </c>
      <c r="H38" s="30">
        <f t="shared" si="11"/>
        <v>512712.73</v>
      </c>
      <c r="I38" s="30">
        <f t="shared" si="9"/>
        <v>0</v>
      </c>
      <c r="J38" s="97"/>
      <c r="K38" s="97"/>
      <c r="L38" s="97"/>
    </row>
    <row r="39" spans="1:15" s="19" customFormat="1" ht="47.25" customHeight="1" x14ac:dyDescent="0.25">
      <c r="A39" s="16">
        <v>34</v>
      </c>
      <c r="B39" s="366" t="s">
        <v>688</v>
      </c>
      <c r="C39" s="17" t="s">
        <v>134</v>
      </c>
      <c r="D39" s="18">
        <v>915203.8</v>
      </c>
      <c r="E39" s="18">
        <v>0</v>
      </c>
      <c r="F39" s="30">
        <v>643137.68000000005</v>
      </c>
      <c r="G39" s="30">
        <v>0</v>
      </c>
      <c r="H39" s="30">
        <f t="shared" si="11"/>
        <v>272066.12</v>
      </c>
      <c r="I39" s="30">
        <f t="shared" si="9"/>
        <v>0</v>
      </c>
      <c r="J39" s="97"/>
      <c r="K39" s="97"/>
      <c r="L39" s="97"/>
    </row>
    <row r="40" spans="1:15" s="19" customFormat="1" ht="41.4" x14ac:dyDescent="0.25">
      <c r="A40" s="16">
        <v>35</v>
      </c>
      <c r="B40" s="366" t="s">
        <v>693</v>
      </c>
      <c r="C40" s="17" t="s">
        <v>135</v>
      </c>
      <c r="D40" s="18">
        <v>2051582.69</v>
      </c>
      <c r="E40" s="18">
        <v>101370.3</v>
      </c>
      <c r="F40" s="30">
        <v>1432176.49</v>
      </c>
      <c r="G40" s="30">
        <v>101370.3</v>
      </c>
      <c r="H40" s="30">
        <f t="shared" si="11"/>
        <v>619406.19999999995</v>
      </c>
      <c r="I40" s="30">
        <f t="shared" si="9"/>
        <v>0</v>
      </c>
      <c r="J40" s="97"/>
      <c r="K40" s="97"/>
      <c r="L40" s="97"/>
    </row>
    <row r="41" spans="1:15" s="19" customFormat="1" ht="41.4" x14ac:dyDescent="0.25">
      <c r="A41" s="16">
        <v>36</v>
      </c>
      <c r="B41" s="366" t="s">
        <v>737</v>
      </c>
      <c r="C41" s="17" t="s">
        <v>136</v>
      </c>
      <c r="D41" s="18">
        <v>2598760.85</v>
      </c>
      <c r="E41" s="18">
        <v>105837.41</v>
      </c>
      <c r="F41" s="30">
        <v>1693795.86</v>
      </c>
      <c r="G41" s="30">
        <v>105837.41</v>
      </c>
      <c r="H41" s="30">
        <f t="shared" si="11"/>
        <v>904964.99</v>
      </c>
      <c r="I41" s="30">
        <f t="shared" si="9"/>
        <v>0</v>
      </c>
      <c r="J41" s="97"/>
      <c r="K41" s="97"/>
      <c r="L41" s="97"/>
    </row>
    <row r="42" spans="1:15" s="19" customFormat="1" ht="58.8" customHeight="1" x14ac:dyDescent="0.25">
      <c r="A42" s="16">
        <v>37</v>
      </c>
      <c r="B42" s="366" t="s">
        <v>1040</v>
      </c>
      <c r="C42" s="17" t="s">
        <v>137</v>
      </c>
      <c r="D42" s="18">
        <v>2439139.75</v>
      </c>
      <c r="E42" s="18">
        <v>251144.14</v>
      </c>
      <c r="F42" s="30">
        <v>1804345.11</v>
      </c>
      <c r="G42" s="30">
        <v>15199.6</v>
      </c>
      <c r="H42" s="30">
        <f>D42-F42</f>
        <v>634794.6399999999</v>
      </c>
      <c r="I42" s="30">
        <f t="shared" si="9"/>
        <v>235944.54</v>
      </c>
      <c r="J42" s="97"/>
      <c r="K42" s="97"/>
      <c r="L42" s="97"/>
    </row>
    <row r="43" spans="1:15" s="19" customFormat="1" ht="41.4" x14ac:dyDescent="0.25">
      <c r="A43" s="16">
        <v>38</v>
      </c>
      <c r="B43" s="366" t="s">
        <v>699</v>
      </c>
      <c r="C43" s="17" t="s">
        <v>138</v>
      </c>
      <c r="D43" s="18">
        <v>1519601.79</v>
      </c>
      <c r="E43" s="18">
        <v>0</v>
      </c>
      <c r="F43" s="30">
        <v>1029699.39</v>
      </c>
      <c r="G43" s="30">
        <v>0</v>
      </c>
      <c r="H43" s="30">
        <f t="shared" ref="H43:H49" si="12">D43-F43</f>
        <v>489902.4</v>
      </c>
      <c r="I43" s="30">
        <f t="shared" si="9"/>
        <v>0</v>
      </c>
      <c r="J43" s="97"/>
      <c r="K43" s="97"/>
      <c r="L43" s="97"/>
    </row>
    <row r="44" spans="1:15" s="19" customFormat="1" ht="41.4" x14ac:dyDescent="0.25">
      <c r="A44" s="16">
        <v>39</v>
      </c>
      <c r="B44" s="366" t="s">
        <v>755</v>
      </c>
      <c r="C44" s="17" t="s">
        <v>139</v>
      </c>
      <c r="D44" s="18">
        <v>1274924.33</v>
      </c>
      <c r="E44" s="18">
        <v>0</v>
      </c>
      <c r="F44" s="30">
        <v>969041.25</v>
      </c>
      <c r="G44" s="30">
        <v>0</v>
      </c>
      <c r="H44" s="30">
        <f t="shared" si="12"/>
        <v>305883.08000000007</v>
      </c>
      <c r="I44" s="30">
        <f t="shared" si="9"/>
        <v>0</v>
      </c>
      <c r="J44" s="97"/>
      <c r="K44" s="97"/>
      <c r="L44" s="97"/>
    </row>
    <row r="45" spans="1:15" s="19" customFormat="1" ht="41.4" x14ac:dyDescent="0.25">
      <c r="A45" s="16">
        <v>40</v>
      </c>
      <c r="B45" s="366" t="s">
        <v>701</v>
      </c>
      <c r="C45" s="17" t="s">
        <v>140</v>
      </c>
      <c r="D45" s="18">
        <v>2154027.9300000002</v>
      </c>
      <c r="E45" s="18">
        <v>4716.3</v>
      </c>
      <c r="F45" s="30">
        <v>1823467.65</v>
      </c>
      <c r="G45" s="30">
        <v>4716.3</v>
      </c>
      <c r="H45" s="30">
        <f t="shared" si="12"/>
        <v>330560.28000000026</v>
      </c>
      <c r="I45" s="30">
        <f t="shared" si="9"/>
        <v>0</v>
      </c>
      <c r="J45" s="97"/>
      <c r="K45" s="97"/>
      <c r="L45" s="97"/>
    </row>
    <row r="46" spans="1:15" s="19" customFormat="1" ht="41.4" x14ac:dyDescent="0.25">
      <c r="A46" s="16">
        <v>41</v>
      </c>
      <c r="B46" s="366" t="s">
        <v>705</v>
      </c>
      <c r="C46" s="17" t="s">
        <v>141</v>
      </c>
      <c r="D46" s="18">
        <v>2831592.29</v>
      </c>
      <c r="E46" s="18">
        <v>14441.83</v>
      </c>
      <c r="F46" s="30">
        <v>2027428.29</v>
      </c>
      <c r="G46" s="30">
        <v>0</v>
      </c>
      <c r="H46" s="30">
        <f t="shared" si="12"/>
        <v>804164</v>
      </c>
      <c r="I46" s="30">
        <f t="shared" si="9"/>
        <v>14441.83</v>
      </c>
      <c r="J46" s="97"/>
      <c r="K46" s="97"/>
      <c r="L46" s="97"/>
      <c r="M46" s="19" t="s">
        <v>1365</v>
      </c>
      <c r="O46" s="19" t="s">
        <v>1365</v>
      </c>
    </row>
    <row r="47" spans="1:15" s="19" customFormat="1" ht="41.4" x14ac:dyDescent="0.25">
      <c r="A47" s="16">
        <v>42</v>
      </c>
      <c r="B47" s="366" t="s">
        <v>768</v>
      </c>
      <c r="C47" s="17" t="s">
        <v>142</v>
      </c>
      <c r="D47" s="18">
        <v>2511646.8199999998</v>
      </c>
      <c r="E47" s="18">
        <v>7786.98</v>
      </c>
      <c r="F47" s="30">
        <v>1669215.92</v>
      </c>
      <c r="G47" s="30">
        <v>0</v>
      </c>
      <c r="H47" s="30">
        <f t="shared" si="12"/>
        <v>842430.89999999991</v>
      </c>
      <c r="I47" s="30">
        <f t="shared" ref="I47:I48" si="13">E47-G47</f>
        <v>7786.98</v>
      </c>
      <c r="J47" s="97"/>
      <c r="K47" s="97"/>
      <c r="L47" s="97"/>
    </row>
    <row r="48" spans="1:15" s="19" customFormat="1" ht="41.4" x14ac:dyDescent="0.25">
      <c r="A48" s="16">
        <v>43</v>
      </c>
      <c r="B48" s="366" t="s">
        <v>739</v>
      </c>
      <c r="C48" s="17" t="s">
        <v>143</v>
      </c>
      <c r="D48" s="18">
        <v>1991925.53</v>
      </c>
      <c r="E48" s="18">
        <v>0</v>
      </c>
      <c r="F48" s="30">
        <v>1345734.26</v>
      </c>
      <c r="G48" s="30">
        <v>0</v>
      </c>
      <c r="H48" s="30">
        <f t="shared" si="12"/>
        <v>646191.27</v>
      </c>
      <c r="I48" s="30">
        <f t="shared" si="13"/>
        <v>0</v>
      </c>
      <c r="J48" s="97"/>
      <c r="K48" s="97"/>
      <c r="L48" s="97"/>
    </row>
    <row r="49" spans="1:12" s="19" customFormat="1" ht="41.4" x14ac:dyDescent="0.25">
      <c r="A49" s="16">
        <v>44</v>
      </c>
      <c r="B49" s="366" t="s">
        <v>639</v>
      </c>
      <c r="C49" s="17" t="s">
        <v>144</v>
      </c>
      <c r="D49" s="18">
        <v>1196628.8700000001</v>
      </c>
      <c r="E49" s="18">
        <v>16106</v>
      </c>
      <c r="F49" s="30">
        <v>707180.69</v>
      </c>
      <c r="G49" s="30">
        <v>0</v>
      </c>
      <c r="H49" s="30">
        <f t="shared" si="12"/>
        <v>489448.18000000017</v>
      </c>
      <c r="I49" s="30">
        <f t="shared" ref="I49:I58" si="14">E49-G49</f>
        <v>16106</v>
      </c>
      <c r="J49" s="97"/>
      <c r="K49" s="97"/>
      <c r="L49" s="97"/>
    </row>
    <row r="50" spans="1:12" s="19" customFormat="1" ht="44.4" customHeight="1" x14ac:dyDescent="0.25">
      <c r="A50" s="16">
        <v>45</v>
      </c>
      <c r="B50" s="366" t="s">
        <v>642</v>
      </c>
      <c r="C50" s="17" t="s">
        <v>199</v>
      </c>
      <c r="D50" s="18">
        <v>4612899.18</v>
      </c>
      <c r="E50" s="18">
        <v>1021886.09</v>
      </c>
      <c r="F50" s="30">
        <v>3327348.21</v>
      </c>
      <c r="G50" s="30">
        <v>803063.98</v>
      </c>
      <c r="H50" s="30">
        <f>D50-F50</f>
        <v>1285550.9699999997</v>
      </c>
      <c r="I50" s="30">
        <f t="shared" si="14"/>
        <v>218822.11</v>
      </c>
      <c r="J50" s="97"/>
      <c r="K50" s="97" t="s">
        <v>1365</v>
      </c>
      <c r="L50" s="97"/>
    </row>
    <row r="51" spans="1:12" s="19" customFormat="1" ht="44.4" customHeight="1" x14ac:dyDescent="0.25">
      <c r="A51" s="16">
        <v>46</v>
      </c>
      <c r="B51" s="366" t="s">
        <v>317</v>
      </c>
      <c r="C51" s="17" t="s">
        <v>320</v>
      </c>
      <c r="D51" s="30">
        <v>1089008.02</v>
      </c>
      <c r="E51" s="30">
        <v>0</v>
      </c>
      <c r="F51" s="30">
        <v>0</v>
      </c>
      <c r="G51" s="30">
        <v>0</v>
      </c>
      <c r="H51" s="30">
        <f>D51-F51</f>
        <v>1089008.02</v>
      </c>
      <c r="I51" s="30">
        <f t="shared" si="14"/>
        <v>0</v>
      </c>
      <c r="J51" s="97" t="s">
        <v>1365</v>
      </c>
      <c r="K51" s="97"/>
      <c r="L51" s="97"/>
    </row>
    <row r="52" spans="1:12" s="19" customFormat="1" ht="41.4" x14ac:dyDescent="0.25">
      <c r="A52" s="16">
        <v>47</v>
      </c>
      <c r="B52" s="367" t="s">
        <v>989</v>
      </c>
      <c r="C52" s="17" t="s">
        <v>69</v>
      </c>
      <c r="D52" s="30">
        <v>29435959.809999999</v>
      </c>
      <c r="E52" s="30">
        <v>4763451.93</v>
      </c>
      <c r="F52" s="30">
        <v>20902248.23</v>
      </c>
      <c r="G52" s="30">
        <v>4763451.93</v>
      </c>
      <c r="H52" s="30">
        <f>D52-F52</f>
        <v>8533711.5799999982</v>
      </c>
      <c r="I52" s="30">
        <f t="shared" si="14"/>
        <v>0</v>
      </c>
      <c r="J52" s="97"/>
      <c r="K52" s="97"/>
      <c r="L52" s="97"/>
    </row>
    <row r="53" spans="1:12" s="19" customFormat="1" ht="41.4" x14ac:dyDescent="0.25">
      <c r="A53" s="16">
        <v>48</v>
      </c>
      <c r="B53" s="366" t="s">
        <v>803</v>
      </c>
      <c r="C53" s="17" t="s">
        <v>70</v>
      </c>
      <c r="D53" s="30">
        <v>18238534.030000001</v>
      </c>
      <c r="E53" s="30">
        <v>3854666.68</v>
      </c>
      <c r="F53" s="30">
        <v>14131739.619999999</v>
      </c>
      <c r="G53" s="30">
        <v>3854666.68</v>
      </c>
      <c r="H53" s="30">
        <f>D53-F53</f>
        <v>4106794.410000002</v>
      </c>
      <c r="I53" s="30">
        <f t="shared" si="14"/>
        <v>0</v>
      </c>
      <c r="J53" s="97"/>
      <c r="K53" s="97"/>
      <c r="L53" s="97"/>
    </row>
    <row r="54" spans="1:12" s="19" customFormat="1" ht="55.2" x14ac:dyDescent="0.25">
      <c r="A54" s="16">
        <v>49</v>
      </c>
      <c r="B54" s="367" t="s">
        <v>663</v>
      </c>
      <c r="C54" s="17" t="s">
        <v>71</v>
      </c>
      <c r="D54" s="30">
        <v>17625841.059999999</v>
      </c>
      <c r="E54" s="30">
        <v>1338650.17</v>
      </c>
      <c r="F54" s="30">
        <v>12196929.99</v>
      </c>
      <c r="G54" s="30">
        <v>1338650.17</v>
      </c>
      <c r="H54" s="30">
        <f t="shared" ref="H54:H59" si="15">D54-F54</f>
        <v>5428911.0699999984</v>
      </c>
      <c r="I54" s="30">
        <f t="shared" si="14"/>
        <v>0</v>
      </c>
      <c r="J54" s="97"/>
      <c r="K54" s="97"/>
      <c r="L54" s="97"/>
    </row>
    <row r="55" spans="1:12" s="19" customFormat="1" ht="55.2" x14ac:dyDescent="0.25">
      <c r="A55" s="16">
        <v>50</v>
      </c>
      <c r="B55" s="369" t="s">
        <v>656</v>
      </c>
      <c r="C55" s="17" t="s">
        <v>381</v>
      </c>
      <c r="D55" s="30">
        <v>20815932.120000001</v>
      </c>
      <c r="E55" s="30">
        <v>2601020.9700000002</v>
      </c>
      <c r="F55" s="30">
        <v>14258808.6</v>
      </c>
      <c r="G55" s="30">
        <v>2601020.9700000002</v>
      </c>
      <c r="H55" s="30">
        <f t="shared" si="15"/>
        <v>6557123.5200000014</v>
      </c>
      <c r="I55" s="30">
        <f t="shared" si="14"/>
        <v>0</v>
      </c>
      <c r="J55" s="97"/>
      <c r="K55" s="97"/>
      <c r="L55" s="97"/>
    </row>
    <row r="56" spans="1:12" s="19" customFormat="1" ht="41.4" x14ac:dyDescent="0.25">
      <c r="A56" s="16">
        <v>51</v>
      </c>
      <c r="B56" s="366" t="s">
        <v>539</v>
      </c>
      <c r="C56" s="17" t="s">
        <v>382</v>
      </c>
      <c r="D56" s="30">
        <v>12228644.58</v>
      </c>
      <c r="E56" s="30">
        <v>0</v>
      </c>
      <c r="F56" s="30">
        <v>9270448.75</v>
      </c>
      <c r="G56" s="30">
        <v>0</v>
      </c>
      <c r="H56" s="30">
        <f t="shared" si="15"/>
        <v>2958195.83</v>
      </c>
      <c r="I56" s="30">
        <f t="shared" si="14"/>
        <v>0</v>
      </c>
      <c r="J56" s="97"/>
      <c r="K56" s="97"/>
      <c r="L56" s="97"/>
    </row>
    <row r="57" spans="1:12" s="19" customFormat="1" ht="41.4" x14ac:dyDescent="0.25">
      <c r="A57" s="16">
        <v>52</v>
      </c>
      <c r="B57" s="369" t="s">
        <v>997</v>
      </c>
      <c r="C57" s="17" t="s">
        <v>383</v>
      </c>
      <c r="D57" s="30">
        <v>9735598.1600000001</v>
      </c>
      <c r="E57" s="30">
        <v>577855.19999999995</v>
      </c>
      <c r="F57" s="30">
        <v>5949943.0499999998</v>
      </c>
      <c r="G57" s="30">
        <v>577855.19999999995</v>
      </c>
      <c r="H57" s="30">
        <f t="shared" si="15"/>
        <v>3785655.1100000003</v>
      </c>
      <c r="I57" s="30">
        <f t="shared" si="14"/>
        <v>0</v>
      </c>
      <c r="J57" s="97"/>
      <c r="K57" s="97"/>
      <c r="L57" s="97"/>
    </row>
    <row r="58" spans="1:12" s="19" customFormat="1" ht="41.4" x14ac:dyDescent="0.25">
      <c r="A58" s="16">
        <v>53</v>
      </c>
      <c r="B58" s="366" t="s">
        <v>710</v>
      </c>
      <c r="C58" s="17" t="s">
        <v>384</v>
      </c>
      <c r="D58" s="30">
        <v>71096446.019999996</v>
      </c>
      <c r="E58" s="30">
        <v>17324950.850000001</v>
      </c>
      <c r="F58" s="30">
        <v>62402153.159999996</v>
      </c>
      <c r="G58" s="30">
        <v>17186070.890000001</v>
      </c>
      <c r="H58" s="30">
        <f t="shared" si="15"/>
        <v>8694292.8599999994</v>
      </c>
      <c r="I58" s="30">
        <f t="shared" si="14"/>
        <v>138879.96000000089</v>
      </c>
      <c r="J58" s="97"/>
      <c r="K58" s="97"/>
      <c r="L58" s="97"/>
    </row>
    <row r="59" spans="1:12" s="19" customFormat="1" ht="41.4" x14ac:dyDescent="0.25">
      <c r="A59" s="16">
        <v>54</v>
      </c>
      <c r="B59" s="366" t="s">
        <v>714</v>
      </c>
      <c r="C59" s="17" t="s">
        <v>385</v>
      </c>
      <c r="D59" s="30">
        <v>12685366.439999999</v>
      </c>
      <c r="E59" s="30">
        <v>2654295.46</v>
      </c>
      <c r="F59" s="30">
        <v>9867400.8100000005</v>
      </c>
      <c r="G59" s="30">
        <v>2654295.46</v>
      </c>
      <c r="H59" s="30">
        <f t="shared" si="15"/>
        <v>2817965.629999999</v>
      </c>
      <c r="I59" s="30">
        <f t="shared" ref="I59:I67" si="16">E59-G59</f>
        <v>0</v>
      </c>
      <c r="J59" s="97"/>
      <c r="K59" s="97"/>
      <c r="L59" s="97"/>
    </row>
    <row r="60" spans="1:12" s="19" customFormat="1" ht="41.4" x14ac:dyDescent="0.25">
      <c r="A60" s="16">
        <v>55</v>
      </c>
      <c r="B60" s="366" t="s">
        <v>1221</v>
      </c>
      <c r="C60" s="17" t="s">
        <v>200</v>
      </c>
      <c r="D60" s="18">
        <v>6672501.3099999996</v>
      </c>
      <c r="E60" s="18">
        <v>0</v>
      </c>
      <c r="F60" s="30">
        <v>4867427.28</v>
      </c>
      <c r="G60" s="30">
        <v>0</v>
      </c>
      <c r="H60" s="30">
        <f>D60-F60</f>
        <v>1805074.0299999993</v>
      </c>
      <c r="I60" s="30">
        <f t="shared" si="16"/>
        <v>0</v>
      </c>
      <c r="J60" s="97"/>
      <c r="K60" s="97"/>
      <c r="L60" s="97"/>
    </row>
    <row r="61" spans="1:12" s="19" customFormat="1" ht="41.4" x14ac:dyDescent="0.25">
      <c r="A61" s="16">
        <v>56</v>
      </c>
      <c r="B61" s="369" t="s">
        <v>998</v>
      </c>
      <c r="C61" s="17" t="s">
        <v>162</v>
      </c>
      <c r="D61" s="30">
        <v>10568885.73</v>
      </c>
      <c r="E61" s="30">
        <v>1076247.8</v>
      </c>
      <c r="F61" s="30">
        <v>6762462.1299999999</v>
      </c>
      <c r="G61" s="30">
        <v>1076247.8</v>
      </c>
      <c r="H61" s="30">
        <f t="shared" ref="H61:H73" si="17">D61-F61</f>
        <v>3806423.6000000006</v>
      </c>
      <c r="I61" s="30">
        <f t="shared" si="16"/>
        <v>0</v>
      </c>
      <c r="J61" s="97"/>
      <c r="K61" s="97"/>
      <c r="L61" s="97"/>
    </row>
    <row r="62" spans="1:12" s="19" customFormat="1" ht="44.4" customHeight="1" x14ac:dyDescent="0.25">
      <c r="A62" s="16">
        <v>57</v>
      </c>
      <c r="B62" s="370" t="s">
        <v>647</v>
      </c>
      <c r="C62" s="17" t="s">
        <v>163</v>
      </c>
      <c r="D62" s="30">
        <v>20884504.07</v>
      </c>
      <c r="E62" s="30">
        <v>1199199.25</v>
      </c>
      <c r="F62" s="30">
        <v>15499777.98</v>
      </c>
      <c r="G62" s="30">
        <v>1086699.25</v>
      </c>
      <c r="H62" s="30">
        <f t="shared" si="17"/>
        <v>5384726.0899999999</v>
      </c>
      <c r="I62" s="30">
        <f t="shared" si="16"/>
        <v>112500</v>
      </c>
      <c r="J62" s="97"/>
      <c r="K62" s="97"/>
      <c r="L62" s="97"/>
    </row>
    <row r="63" spans="1:12" s="19" customFormat="1" ht="55.2" x14ac:dyDescent="0.25">
      <c r="A63" s="16">
        <v>58</v>
      </c>
      <c r="B63" s="366" t="s">
        <v>680</v>
      </c>
      <c r="C63" s="17" t="s">
        <v>164</v>
      </c>
      <c r="D63" s="30">
        <v>26650497.09</v>
      </c>
      <c r="E63" s="30">
        <v>3908316.54</v>
      </c>
      <c r="F63" s="30">
        <v>20773958.039999999</v>
      </c>
      <c r="G63" s="30">
        <v>3908316.54</v>
      </c>
      <c r="H63" s="30">
        <f t="shared" si="17"/>
        <v>5876539.0500000007</v>
      </c>
      <c r="I63" s="30">
        <f t="shared" si="16"/>
        <v>0</v>
      </c>
      <c r="J63" s="97"/>
      <c r="K63" s="97"/>
      <c r="L63" s="97"/>
    </row>
    <row r="64" spans="1:12" s="19" customFormat="1" ht="75.75" customHeight="1" x14ac:dyDescent="0.25">
      <c r="A64" s="16">
        <v>59</v>
      </c>
      <c r="B64" s="366" t="s">
        <v>1010</v>
      </c>
      <c r="C64" s="17" t="s">
        <v>165</v>
      </c>
      <c r="D64" s="30">
        <v>23916605.510000002</v>
      </c>
      <c r="E64" s="30">
        <v>1758419.91</v>
      </c>
      <c r="F64" s="30">
        <v>16347238.550000001</v>
      </c>
      <c r="G64" s="30">
        <v>1758419.91</v>
      </c>
      <c r="H64" s="30">
        <f t="shared" si="17"/>
        <v>7569366.9600000009</v>
      </c>
      <c r="I64" s="30">
        <f t="shared" si="16"/>
        <v>0</v>
      </c>
      <c r="J64" s="97"/>
      <c r="K64" s="97"/>
      <c r="L64" s="97"/>
    </row>
    <row r="65" spans="1:12" s="19" customFormat="1" ht="31.2" customHeight="1" x14ac:dyDescent="0.25">
      <c r="A65" s="16">
        <v>60</v>
      </c>
      <c r="B65" s="366" t="s">
        <v>419</v>
      </c>
      <c r="C65" s="17" t="s">
        <v>68</v>
      </c>
      <c r="D65" s="30">
        <v>661074.29</v>
      </c>
      <c r="E65" s="30">
        <v>0</v>
      </c>
      <c r="F65" s="30">
        <v>0</v>
      </c>
      <c r="G65" s="30">
        <v>0</v>
      </c>
      <c r="H65" s="30">
        <f t="shared" si="17"/>
        <v>661074.29</v>
      </c>
      <c r="I65" s="30">
        <f t="shared" si="16"/>
        <v>0</v>
      </c>
      <c r="J65" s="97"/>
      <c r="K65" s="97"/>
      <c r="L65" s="97"/>
    </row>
    <row r="66" spans="1:12" s="19" customFormat="1" ht="55.2" x14ac:dyDescent="0.25">
      <c r="A66" s="16">
        <v>61</v>
      </c>
      <c r="B66" s="366" t="s">
        <v>1315</v>
      </c>
      <c r="C66" s="17" t="s">
        <v>67</v>
      </c>
      <c r="D66" s="30">
        <v>4007288.21</v>
      </c>
      <c r="E66" s="30">
        <v>936590.78</v>
      </c>
      <c r="F66" s="30">
        <v>2986360.22</v>
      </c>
      <c r="G66" s="30">
        <v>936590.78</v>
      </c>
      <c r="H66" s="30">
        <f t="shared" si="17"/>
        <v>1020927.9899999998</v>
      </c>
      <c r="I66" s="30">
        <f>E66-G66</f>
        <v>0</v>
      </c>
      <c r="J66" s="97"/>
      <c r="K66" s="97"/>
      <c r="L66" s="97"/>
    </row>
    <row r="67" spans="1:12" s="19" customFormat="1" ht="29.4" customHeight="1" x14ac:dyDescent="0.25">
      <c r="A67" s="16">
        <v>62</v>
      </c>
      <c r="B67" s="366" t="s">
        <v>836</v>
      </c>
      <c r="C67" s="17" t="s">
        <v>325</v>
      </c>
      <c r="D67" s="30">
        <v>7084773</v>
      </c>
      <c r="E67" s="30">
        <v>1471090.69</v>
      </c>
      <c r="F67" s="30">
        <v>5420224.1600000001</v>
      </c>
      <c r="G67" s="30">
        <v>1471090.69</v>
      </c>
      <c r="H67" s="30">
        <f t="shared" si="17"/>
        <v>1664548.8399999999</v>
      </c>
      <c r="I67" s="30">
        <f t="shared" si="16"/>
        <v>0</v>
      </c>
      <c r="J67" s="97"/>
      <c r="K67" s="97"/>
      <c r="L67" s="97"/>
    </row>
    <row r="68" spans="1:12" s="19" customFormat="1" ht="20.399999999999999" customHeight="1" x14ac:dyDescent="0.25">
      <c r="A68" s="16">
        <v>63</v>
      </c>
      <c r="B68" s="366" t="s">
        <v>1424</v>
      </c>
      <c r="C68" s="17" t="s">
        <v>193</v>
      </c>
      <c r="D68" s="30">
        <v>16646676.140000001</v>
      </c>
      <c r="E68" s="30">
        <v>4484918.59</v>
      </c>
      <c r="F68" s="30">
        <v>9980460.6099999994</v>
      </c>
      <c r="G68" s="30">
        <v>4390130.51</v>
      </c>
      <c r="H68" s="30">
        <f t="shared" si="17"/>
        <v>6666215.5300000012</v>
      </c>
      <c r="I68" s="30">
        <f t="shared" ref="I68:I73" si="18">E68-G68</f>
        <v>94788.080000000075</v>
      </c>
      <c r="J68" s="97"/>
      <c r="K68" s="97"/>
      <c r="L68" s="97"/>
    </row>
    <row r="69" spans="1:12" s="19" customFormat="1" ht="55.2" x14ac:dyDescent="0.25">
      <c r="A69" s="16">
        <v>64</v>
      </c>
      <c r="B69" s="366" t="s">
        <v>530</v>
      </c>
      <c r="C69" s="17" t="s">
        <v>533</v>
      </c>
      <c r="D69" s="30">
        <v>6202111.5999999996</v>
      </c>
      <c r="E69" s="30">
        <v>307360.11</v>
      </c>
      <c r="F69" s="30">
        <v>5314492.0999999996</v>
      </c>
      <c r="G69" s="30">
        <v>307360.11</v>
      </c>
      <c r="H69" s="30">
        <f t="shared" si="17"/>
        <v>887619.5</v>
      </c>
      <c r="I69" s="30">
        <f t="shared" si="18"/>
        <v>0</v>
      </c>
      <c r="J69" s="97"/>
      <c r="K69" s="97"/>
      <c r="L69" s="97"/>
    </row>
    <row r="70" spans="1:12" s="19" customFormat="1" ht="44.4" customHeight="1" x14ac:dyDescent="0.25">
      <c r="A70" s="16">
        <v>65</v>
      </c>
      <c r="B70" s="366" t="s">
        <v>1111</v>
      </c>
      <c r="C70" s="17" t="s">
        <v>1112</v>
      </c>
      <c r="D70" s="30">
        <v>1705191.08</v>
      </c>
      <c r="E70" s="30">
        <v>0</v>
      </c>
      <c r="F70" s="30">
        <v>0</v>
      </c>
      <c r="G70" s="30">
        <v>0</v>
      </c>
      <c r="H70" s="30">
        <f t="shared" si="17"/>
        <v>1705191.08</v>
      </c>
      <c r="I70" s="30">
        <f t="shared" si="18"/>
        <v>0</v>
      </c>
      <c r="J70" s="97"/>
      <c r="K70" s="97"/>
      <c r="L70" s="97"/>
    </row>
    <row r="71" spans="1:12" s="19" customFormat="1" ht="46.8" customHeight="1" x14ac:dyDescent="0.25">
      <c r="A71" s="16">
        <v>66</v>
      </c>
      <c r="B71" s="367" t="s">
        <v>1318</v>
      </c>
      <c r="C71" s="17" t="s">
        <v>1428</v>
      </c>
      <c r="D71" s="30">
        <v>23544568.59</v>
      </c>
      <c r="E71" s="30">
        <v>11108174.859999999</v>
      </c>
      <c r="F71" s="30">
        <v>12466704.59</v>
      </c>
      <c r="G71" s="30">
        <v>2529053.86</v>
      </c>
      <c r="H71" s="30">
        <f t="shared" si="17"/>
        <v>11077864</v>
      </c>
      <c r="I71" s="30">
        <f t="shared" si="18"/>
        <v>8579121</v>
      </c>
      <c r="J71" s="97"/>
      <c r="K71" s="97"/>
      <c r="L71" s="97"/>
    </row>
    <row r="72" spans="1:12" s="19" customFormat="1" ht="46.8" customHeight="1" x14ac:dyDescent="0.25">
      <c r="A72" s="16">
        <v>67</v>
      </c>
      <c r="B72" s="367" t="s">
        <v>1427</v>
      </c>
      <c r="C72" s="284" t="s">
        <v>1429</v>
      </c>
      <c r="D72" s="30">
        <v>81015373.400000006</v>
      </c>
      <c r="E72" s="30">
        <v>49115349.130000003</v>
      </c>
      <c r="F72" s="30">
        <v>79034161.739999995</v>
      </c>
      <c r="G72" s="30">
        <v>49009439.159999996</v>
      </c>
      <c r="H72" s="30">
        <f t="shared" si="17"/>
        <v>1981211.6600000113</v>
      </c>
      <c r="I72" s="30">
        <f t="shared" si="18"/>
        <v>105909.97000000626</v>
      </c>
      <c r="J72" s="97"/>
      <c r="K72" s="97"/>
      <c r="L72" s="97"/>
    </row>
    <row r="73" spans="1:12" s="19" customFormat="1" ht="57" customHeight="1" x14ac:dyDescent="0.25">
      <c r="A73" s="16">
        <v>68</v>
      </c>
      <c r="B73" s="367" t="s">
        <v>1426</v>
      </c>
      <c r="C73" s="284" t="s">
        <v>1435</v>
      </c>
      <c r="D73" s="30">
        <v>18003234.370000001</v>
      </c>
      <c r="E73" s="30">
        <v>6433356.0800000001</v>
      </c>
      <c r="F73" s="30">
        <v>0</v>
      </c>
      <c r="G73" s="30">
        <v>0</v>
      </c>
      <c r="H73" s="30">
        <f t="shared" si="17"/>
        <v>18003234.370000001</v>
      </c>
      <c r="I73" s="30">
        <f t="shared" si="18"/>
        <v>6433356.0800000001</v>
      </c>
      <c r="J73" s="97"/>
      <c r="K73" s="97"/>
      <c r="L73" s="97"/>
    </row>
    <row r="74" spans="1:12" ht="15" customHeight="1" x14ac:dyDescent="0.25">
      <c r="A74" s="459" t="s">
        <v>457</v>
      </c>
      <c r="B74" s="460"/>
      <c r="C74" s="461"/>
      <c r="D74" s="30">
        <f>SUM(D6:D73)</f>
        <v>959390426.71000004</v>
      </c>
      <c r="E74" s="30">
        <f>SUM(E6:E73)</f>
        <v>350249335.27999997</v>
      </c>
      <c r="F74" s="30">
        <f>SUM(F6:F73)</f>
        <v>609480352.33000004</v>
      </c>
      <c r="G74" s="30">
        <f>SUM(G6:G73)</f>
        <v>216053793.06000003</v>
      </c>
      <c r="H74" s="30">
        <f>SUM(H6:H71)</f>
        <v>329925628.34999996</v>
      </c>
      <c r="I74" s="30">
        <f>SUM(I6:I71)</f>
        <v>127656276.17000003</v>
      </c>
      <c r="J74" s="97"/>
      <c r="K74" s="97"/>
      <c r="L74" s="97"/>
    </row>
    <row r="75" spans="1:12" ht="14.4" x14ac:dyDescent="0.3">
      <c r="A75" s="448" t="s">
        <v>1298</v>
      </c>
      <c r="B75" s="448"/>
      <c r="C75" s="448"/>
      <c r="D75" s="178">
        <f>D74</f>
        <v>959390426.71000004</v>
      </c>
      <c r="E75" s="178">
        <f>E74</f>
        <v>350249335.27999997</v>
      </c>
      <c r="F75" s="179"/>
      <c r="G75" s="179"/>
      <c r="H75" s="97"/>
      <c r="I75" s="97"/>
      <c r="J75" s="97"/>
      <c r="K75" s="97"/>
      <c r="L75" s="97"/>
    </row>
    <row r="76" spans="1:12" x14ac:dyDescent="0.25">
      <c r="F76" s="181"/>
      <c r="G76" s="181"/>
    </row>
    <row r="79" spans="1:12" x14ac:dyDescent="0.25">
      <c r="B79" s="182"/>
    </row>
  </sheetData>
  <mergeCells count="13">
    <mergeCell ref="A1:L1"/>
    <mergeCell ref="J2:J4"/>
    <mergeCell ref="K2:K4"/>
    <mergeCell ref="L2:L4"/>
    <mergeCell ref="A75:C75"/>
    <mergeCell ref="A2:A4"/>
    <mergeCell ref="B2:B4"/>
    <mergeCell ref="C2:C4"/>
    <mergeCell ref="D2:E3"/>
    <mergeCell ref="F3:G3"/>
    <mergeCell ref="H3:I3"/>
    <mergeCell ref="F2:I2"/>
    <mergeCell ref="A74:C74"/>
  </mergeCells>
  <phoneticPr fontId="1" type="noConversion"/>
  <pageMargins left="0.19685039370078741" right="0.19685039370078741" top="0.78740157480314965" bottom="0.19685039370078741" header="0.19685039370078741" footer="0"/>
  <pageSetup paperSize="9" scale="69" orientation="landscape" r:id="rId1"/>
  <headerFooter>
    <oddHeader>&amp;R&amp;"Times New Roman,полужирный курсив"Раздел 1.2.2.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enableFormatConditionsCalculation="0">
    <tabColor indexed="44"/>
  </sheetPr>
  <dimension ref="A1:H15"/>
  <sheetViews>
    <sheetView view="pageBreakPreview" zoomScaleNormal="100" zoomScaleSheetLayoutView="100" workbookViewId="0">
      <selection activeCell="B10" sqref="B10"/>
    </sheetView>
  </sheetViews>
  <sheetFormatPr defaultColWidth="9.109375" defaultRowHeight="13.2" x14ac:dyDescent="0.25"/>
  <cols>
    <col min="1" max="1" width="7.33203125" style="116" customWidth="1"/>
    <col min="2" max="2" width="78.44140625" style="88" customWidth="1"/>
    <col min="3" max="3" width="14.88671875" style="88" customWidth="1"/>
    <col min="4" max="5" width="20.6640625" style="88" customWidth="1"/>
    <col min="6" max="6" width="21.21875" style="116" customWidth="1"/>
    <col min="7" max="7" width="18.33203125" style="116" customWidth="1"/>
    <col min="8" max="8" width="24.5546875" style="116" customWidth="1"/>
    <col min="9" max="16384" width="9.109375" style="116"/>
  </cols>
  <sheetData>
    <row r="1" spans="1:8" s="19" customFormat="1" ht="83.25" customHeight="1" x14ac:dyDescent="0.25">
      <c r="A1" s="447" t="s">
        <v>1583</v>
      </c>
      <c r="B1" s="447"/>
      <c r="C1" s="447"/>
      <c r="D1" s="447"/>
      <c r="E1" s="447"/>
      <c r="F1" s="447"/>
      <c r="G1" s="447"/>
      <c r="H1" s="447"/>
    </row>
    <row r="2" spans="1:8" s="19" customFormat="1" ht="29.25" customHeight="1" x14ac:dyDescent="0.25">
      <c r="A2" s="468" t="s">
        <v>267</v>
      </c>
      <c r="B2" s="465" t="s">
        <v>330</v>
      </c>
      <c r="C2" s="465" t="s">
        <v>405</v>
      </c>
      <c r="D2" s="465" t="s">
        <v>24</v>
      </c>
      <c r="E2" s="465"/>
      <c r="F2" s="466" t="s">
        <v>1090</v>
      </c>
      <c r="G2" s="466" t="s">
        <v>1091</v>
      </c>
      <c r="H2" s="466" t="s">
        <v>1092</v>
      </c>
    </row>
    <row r="3" spans="1:8" s="19" customFormat="1" ht="105.6" customHeight="1" x14ac:dyDescent="0.25">
      <c r="A3" s="469"/>
      <c r="B3" s="465"/>
      <c r="C3" s="465"/>
      <c r="D3" s="175" t="s">
        <v>331</v>
      </c>
      <c r="E3" s="175" t="s">
        <v>332</v>
      </c>
      <c r="F3" s="467"/>
      <c r="G3" s="467"/>
      <c r="H3" s="467"/>
    </row>
    <row r="4" spans="1:8" s="19" customFormat="1" ht="15" customHeight="1" x14ac:dyDescent="0.25">
      <c r="A4" s="183">
        <v>1</v>
      </c>
      <c r="B4" s="177">
        <f>A4+1</f>
        <v>2</v>
      </c>
      <c r="C4" s="177">
        <f>B4+1</f>
        <v>3</v>
      </c>
      <c r="D4" s="177">
        <f>C4+1</f>
        <v>4</v>
      </c>
      <c r="E4" s="177">
        <f>D4+1</f>
        <v>5</v>
      </c>
      <c r="F4" s="177">
        <f t="shared" ref="F4:H4" si="0">E4+1</f>
        <v>6</v>
      </c>
      <c r="G4" s="177">
        <f t="shared" si="0"/>
        <v>7</v>
      </c>
      <c r="H4" s="177">
        <f t="shared" si="0"/>
        <v>8</v>
      </c>
    </row>
    <row r="5" spans="1:8" s="19" customFormat="1" ht="13.8" x14ac:dyDescent="0.25">
      <c r="A5" s="184">
        <v>1</v>
      </c>
      <c r="B5" s="366" t="s">
        <v>222</v>
      </c>
      <c r="C5" s="17" t="s">
        <v>283</v>
      </c>
      <c r="D5" s="30">
        <v>9147697.5800000001</v>
      </c>
      <c r="E5" s="30">
        <v>64173.72</v>
      </c>
      <c r="F5" s="97"/>
      <c r="G5" s="97"/>
      <c r="H5" s="97"/>
    </row>
    <row r="6" spans="1:8" s="19" customFormat="1" ht="13.8" x14ac:dyDescent="0.25">
      <c r="A6" s="184">
        <v>2</v>
      </c>
      <c r="B6" s="366" t="s">
        <v>84</v>
      </c>
      <c r="C6" s="17" t="s">
        <v>242</v>
      </c>
      <c r="D6" s="30">
        <v>3138145.71</v>
      </c>
      <c r="E6" s="98">
        <v>0</v>
      </c>
      <c r="F6" s="97"/>
      <c r="G6" s="97"/>
      <c r="H6" s="97"/>
    </row>
    <row r="7" spans="1:8" s="19" customFormat="1" ht="31.2" customHeight="1" x14ac:dyDescent="0.25">
      <c r="A7" s="184">
        <v>3</v>
      </c>
      <c r="B7" s="366" t="s">
        <v>517</v>
      </c>
      <c r="C7" s="17" t="s">
        <v>243</v>
      </c>
      <c r="D7" s="30">
        <v>1007499.54</v>
      </c>
      <c r="E7" s="30">
        <v>0</v>
      </c>
      <c r="F7" s="97"/>
      <c r="G7" s="97"/>
      <c r="H7" s="97"/>
    </row>
    <row r="8" spans="1:8" s="19" customFormat="1" ht="13.8" x14ac:dyDescent="0.25">
      <c r="A8" s="184">
        <v>4</v>
      </c>
      <c r="B8" s="366" t="s">
        <v>780</v>
      </c>
      <c r="C8" s="17" t="s">
        <v>295</v>
      </c>
      <c r="D8" s="18">
        <v>2372027.65</v>
      </c>
      <c r="E8" s="18">
        <v>0</v>
      </c>
      <c r="F8" s="97"/>
      <c r="G8" s="97"/>
      <c r="H8" s="97"/>
    </row>
    <row r="9" spans="1:8" s="19" customFormat="1" ht="13.8" x14ac:dyDescent="0.25">
      <c r="A9" s="184">
        <v>5</v>
      </c>
      <c r="B9" s="366" t="s">
        <v>151</v>
      </c>
      <c r="C9" s="17" t="s">
        <v>174</v>
      </c>
      <c r="D9" s="18">
        <v>461295.29</v>
      </c>
      <c r="E9" s="18">
        <v>0</v>
      </c>
      <c r="F9" s="97"/>
      <c r="G9" s="97"/>
      <c r="H9" s="97"/>
    </row>
    <row r="10" spans="1:8" s="19" customFormat="1" ht="19.8" customHeight="1" x14ac:dyDescent="0.25">
      <c r="A10" s="184">
        <v>6</v>
      </c>
      <c r="B10" s="367" t="s">
        <v>367</v>
      </c>
      <c r="C10" s="17" t="s">
        <v>368</v>
      </c>
      <c r="D10" s="18">
        <v>502948.9</v>
      </c>
      <c r="E10" s="18">
        <v>0</v>
      </c>
      <c r="F10" s="97"/>
      <c r="G10" s="97"/>
      <c r="H10" s="97"/>
    </row>
    <row r="11" spans="1:8" s="19" customFormat="1" ht="16.8" customHeight="1" x14ac:dyDescent="0.25">
      <c r="A11" s="184">
        <v>7</v>
      </c>
      <c r="B11" s="367" t="s">
        <v>80</v>
      </c>
      <c r="C11" s="17" t="s">
        <v>146</v>
      </c>
      <c r="D11" s="18">
        <v>663280.36</v>
      </c>
      <c r="E11" s="18">
        <v>0</v>
      </c>
      <c r="F11" s="97"/>
      <c r="G11" s="97"/>
      <c r="H11" s="97"/>
    </row>
    <row r="12" spans="1:8" s="19" customFormat="1" ht="15.6" customHeight="1" x14ac:dyDescent="0.25">
      <c r="A12" s="184">
        <v>8</v>
      </c>
      <c r="B12" s="367" t="s">
        <v>176</v>
      </c>
      <c r="C12" s="17" t="s">
        <v>179</v>
      </c>
      <c r="D12" s="18">
        <v>1224055.8799999999</v>
      </c>
      <c r="E12" s="18">
        <v>0</v>
      </c>
      <c r="F12" s="97"/>
      <c r="G12" s="97"/>
      <c r="H12" s="97"/>
    </row>
    <row r="13" spans="1:8" ht="15" customHeight="1" x14ac:dyDescent="0.3">
      <c r="A13" s="448" t="s">
        <v>1299</v>
      </c>
      <c r="B13" s="448"/>
      <c r="C13" s="448"/>
      <c r="D13" s="178">
        <f>SUM(D5:D12)</f>
        <v>18516950.909999996</v>
      </c>
      <c r="E13" s="178">
        <f>SUM(E5:E12)</f>
        <v>64173.72</v>
      </c>
      <c r="F13" s="97"/>
      <c r="G13" s="97"/>
      <c r="H13" s="97"/>
    </row>
    <row r="14" spans="1:8" ht="13.8" thickBot="1" x14ac:dyDescent="0.3"/>
    <row r="15" spans="1:8" ht="20.25" customHeight="1" thickBot="1" x14ac:dyDescent="0.4">
      <c r="A15" s="462" t="s">
        <v>1300</v>
      </c>
      <c r="B15" s="463"/>
      <c r="C15" s="464"/>
      <c r="D15" s="185">
        <f>'1.2.1.'!D9+'1.2.2.'!D75+'1.2.3.'!D13</f>
        <v>1102991442.3000002</v>
      </c>
      <c r="E15" s="185">
        <f>'1.2.1.'!E9+'1.2.2.'!E75+'1.2.3.'!E13</f>
        <v>351730649.12</v>
      </c>
    </row>
  </sheetData>
  <mergeCells count="10">
    <mergeCell ref="A15:C15"/>
    <mergeCell ref="B2:B3"/>
    <mergeCell ref="C2:C3"/>
    <mergeCell ref="D2:E2"/>
    <mergeCell ref="A1:H1"/>
    <mergeCell ref="F2:F3"/>
    <mergeCell ref="G2:G3"/>
    <mergeCell ref="H2:H3"/>
    <mergeCell ref="A2:A3"/>
    <mergeCell ref="A13:C13"/>
  </mergeCells>
  <phoneticPr fontId="1" type="noConversion"/>
  <pageMargins left="0.19685039370078741" right="0.19685039370078741" top="0.78740157480314965" bottom="0.19685039370078741" header="0.19685039370078741" footer="0"/>
  <pageSetup paperSize="9" scale="68" orientation="landscape" r:id="rId1"/>
  <headerFooter alignWithMargins="0">
    <oddHeader>&amp;R&amp;"Times New Roman,полужирный курсив"Раздел 1.2.3.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sheetPr>
  <dimension ref="A1:P15"/>
  <sheetViews>
    <sheetView view="pageLayout" topLeftCell="A4" zoomScale="80" zoomScaleNormal="100" zoomScaleSheetLayoutView="70" zoomScalePageLayoutView="80" workbookViewId="0">
      <selection activeCell="D5" sqref="D5"/>
    </sheetView>
  </sheetViews>
  <sheetFormatPr defaultColWidth="9.109375" defaultRowHeight="13.2" x14ac:dyDescent="0.25"/>
  <cols>
    <col min="1" max="1" width="4.6640625" style="34" customWidth="1"/>
    <col min="2" max="2" width="22.5546875" style="34" customWidth="1"/>
    <col min="3" max="3" width="19.5546875" style="34" customWidth="1"/>
    <col min="4" max="4" width="21.88671875" style="34" customWidth="1"/>
    <col min="5" max="5" width="6.33203125" style="34" bestFit="1" customWidth="1"/>
    <col min="6" max="6" width="4.6640625" style="34" customWidth="1"/>
    <col min="7" max="7" width="18.109375" style="34" customWidth="1"/>
    <col min="8" max="8" width="18" style="34" customWidth="1"/>
    <col min="9" max="9" width="4.6640625" style="34" customWidth="1"/>
    <col min="10" max="10" width="15.109375" style="34" customWidth="1"/>
    <col min="11" max="11" width="16" style="34" customWidth="1"/>
    <col min="12" max="12" width="15.88671875" style="34" customWidth="1"/>
    <col min="13" max="13" width="5.5546875" style="34" bestFit="1" customWidth="1"/>
    <col min="14" max="14" width="33.109375" style="34" customWidth="1"/>
    <col min="15" max="15" width="13.6640625" style="34" bestFit="1" customWidth="1"/>
    <col min="16" max="16" width="12.5546875" style="34" bestFit="1" customWidth="1"/>
    <col min="17" max="16384" width="9.109375" style="34"/>
  </cols>
  <sheetData>
    <row r="1" spans="1:16" ht="83.25" customHeight="1" x14ac:dyDescent="0.25">
      <c r="A1" s="447" t="s">
        <v>1584</v>
      </c>
      <c r="B1" s="447"/>
      <c r="C1" s="447"/>
      <c r="D1" s="447"/>
      <c r="E1" s="447"/>
      <c r="F1" s="447"/>
      <c r="G1" s="447"/>
      <c r="H1" s="447"/>
      <c r="I1" s="447"/>
      <c r="J1" s="447"/>
      <c r="K1" s="447"/>
      <c r="L1" s="447"/>
      <c r="M1" s="447"/>
      <c r="N1" s="447"/>
    </row>
    <row r="2" spans="1:16" ht="224.4" customHeight="1" x14ac:dyDescent="0.25">
      <c r="A2" s="175" t="s">
        <v>267</v>
      </c>
      <c r="B2" s="175" t="s">
        <v>296</v>
      </c>
      <c r="C2" s="175" t="s">
        <v>534</v>
      </c>
      <c r="D2" s="175" t="s">
        <v>404</v>
      </c>
      <c r="E2" s="186" t="s">
        <v>405</v>
      </c>
      <c r="F2" s="186" t="s">
        <v>387</v>
      </c>
      <c r="G2" s="175" t="s">
        <v>1355</v>
      </c>
      <c r="H2" s="175" t="s">
        <v>1097</v>
      </c>
      <c r="I2" s="186" t="s">
        <v>388</v>
      </c>
      <c r="J2" s="175" t="s">
        <v>1098</v>
      </c>
      <c r="K2" s="175" t="s">
        <v>182</v>
      </c>
      <c r="L2" s="175" t="s">
        <v>275</v>
      </c>
      <c r="M2" s="186" t="s">
        <v>180</v>
      </c>
      <c r="N2" s="175" t="s">
        <v>181</v>
      </c>
    </row>
    <row r="3" spans="1:16" s="23" customFormat="1" ht="14.4" x14ac:dyDescent="0.25">
      <c r="A3" s="20">
        <v>1</v>
      </c>
      <c r="B3" s="20">
        <f t="shared" ref="B3:F3" si="0">A3+1</f>
        <v>2</v>
      </c>
      <c r="C3" s="20">
        <f t="shared" si="0"/>
        <v>3</v>
      </c>
      <c r="D3" s="20">
        <f t="shared" si="0"/>
        <v>4</v>
      </c>
      <c r="E3" s="20">
        <f t="shared" si="0"/>
        <v>5</v>
      </c>
      <c r="F3" s="20">
        <f t="shared" si="0"/>
        <v>6</v>
      </c>
      <c r="G3" s="20">
        <f t="shared" ref="G3" si="1">F3+1</f>
        <v>7</v>
      </c>
      <c r="H3" s="20">
        <f t="shared" ref="H3" si="2">G3+1</f>
        <v>8</v>
      </c>
      <c r="I3" s="20">
        <f t="shared" ref="I3" si="3">H3+1</f>
        <v>9</v>
      </c>
      <c r="J3" s="20">
        <f t="shared" ref="J3" si="4">I3+1</f>
        <v>10</v>
      </c>
      <c r="K3" s="20">
        <f t="shared" ref="K3" si="5">J3+1</f>
        <v>11</v>
      </c>
      <c r="L3" s="20">
        <f t="shared" ref="L3" si="6">K3+1</f>
        <v>12</v>
      </c>
      <c r="M3" s="20">
        <f t="shared" ref="M3" si="7">L3+1</f>
        <v>13</v>
      </c>
      <c r="N3" s="20">
        <f t="shared" ref="N3" si="8">M3+1</f>
        <v>14</v>
      </c>
    </row>
    <row r="4" spans="1:16" ht="87" customHeight="1" x14ac:dyDescent="0.25">
      <c r="A4" s="20">
        <v>1</v>
      </c>
      <c r="B4" s="11" t="s">
        <v>1403</v>
      </c>
      <c r="C4" s="11" t="s">
        <v>535</v>
      </c>
      <c r="D4" s="11" t="s">
        <v>1472</v>
      </c>
      <c r="E4" s="50" t="s">
        <v>307</v>
      </c>
      <c r="F4" s="13">
        <v>3703001645</v>
      </c>
      <c r="G4" s="103">
        <v>1023701273914</v>
      </c>
      <c r="H4" s="13"/>
      <c r="I4" s="22">
        <v>102851.45</v>
      </c>
      <c r="J4" s="22"/>
      <c r="K4" s="296">
        <v>2536814.3199999998</v>
      </c>
      <c r="L4" s="296">
        <v>593594.4</v>
      </c>
      <c r="M4" s="187">
        <v>7</v>
      </c>
      <c r="N4" s="36" t="s">
        <v>1404</v>
      </c>
      <c r="O4" s="63"/>
    </row>
    <row r="5" spans="1:16" s="23" customFormat="1" ht="97.2" customHeight="1" x14ac:dyDescent="0.25">
      <c r="A5" s="20">
        <v>2</v>
      </c>
      <c r="B5" s="11" t="s">
        <v>513</v>
      </c>
      <c r="C5" s="11" t="s">
        <v>1028</v>
      </c>
      <c r="D5" s="11" t="s">
        <v>506</v>
      </c>
      <c r="E5" s="12" t="s">
        <v>2</v>
      </c>
      <c r="F5" s="13">
        <v>3703008640</v>
      </c>
      <c r="G5" s="103">
        <v>1023701273860</v>
      </c>
      <c r="H5" s="13"/>
      <c r="I5" s="22">
        <v>110000</v>
      </c>
      <c r="J5" s="22"/>
      <c r="K5" s="15">
        <v>137537079.13</v>
      </c>
      <c r="L5" s="15">
        <v>10708684.789999999</v>
      </c>
      <c r="M5" s="12">
        <v>16</v>
      </c>
      <c r="N5" s="11" t="s">
        <v>458</v>
      </c>
      <c r="O5" s="62"/>
      <c r="P5" s="65"/>
    </row>
    <row r="6" spans="1:16" s="23" customFormat="1" ht="86.4" customHeight="1" x14ac:dyDescent="0.25">
      <c r="A6" s="20">
        <v>3</v>
      </c>
      <c r="B6" s="11" t="s">
        <v>514</v>
      </c>
      <c r="C6" s="11" t="s">
        <v>1102</v>
      </c>
      <c r="D6" s="11" t="s">
        <v>717</v>
      </c>
      <c r="E6" s="12" t="s">
        <v>3</v>
      </c>
      <c r="F6" s="13">
        <v>3703013200</v>
      </c>
      <c r="G6" s="103">
        <v>1033700400777</v>
      </c>
      <c r="H6" s="13"/>
      <c r="I6" s="22">
        <v>116941</v>
      </c>
      <c r="J6" s="22"/>
      <c r="K6" s="15">
        <v>5307444.71</v>
      </c>
      <c r="L6" s="15">
        <v>2554374.77</v>
      </c>
      <c r="M6" s="12">
        <v>55</v>
      </c>
      <c r="N6" s="11" t="s">
        <v>1103</v>
      </c>
      <c r="O6" s="62"/>
      <c r="P6" s="62"/>
    </row>
    <row r="7" spans="1:16" ht="91.2" customHeight="1" x14ac:dyDescent="0.25">
      <c r="A7" s="20">
        <v>4</v>
      </c>
      <c r="B7" s="11" t="s">
        <v>1443</v>
      </c>
      <c r="C7" s="11" t="s">
        <v>920</v>
      </c>
      <c r="D7" s="11" t="s">
        <v>21</v>
      </c>
      <c r="E7" s="12" t="s">
        <v>315</v>
      </c>
      <c r="F7" s="13">
        <v>3703013785</v>
      </c>
      <c r="G7" s="100">
        <v>1023701271604</v>
      </c>
      <c r="H7" s="13"/>
      <c r="I7" s="14">
        <v>110000</v>
      </c>
      <c r="J7" s="14"/>
      <c r="K7" s="15">
        <v>6562517.5899999999</v>
      </c>
      <c r="L7" s="15">
        <v>1277315.4099999999</v>
      </c>
      <c r="M7" s="12">
        <v>20</v>
      </c>
      <c r="N7" s="11" t="s">
        <v>1444</v>
      </c>
      <c r="O7" s="63"/>
      <c r="P7" s="63"/>
    </row>
    <row r="8" spans="1:16" ht="15" customHeight="1" x14ac:dyDescent="0.25">
      <c r="A8" s="470" t="s">
        <v>1296</v>
      </c>
      <c r="B8" s="471"/>
      <c r="C8" s="471"/>
      <c r="D8" s="471"/>
      <c r="E8" s="471"/>
      <c r="F8" s="471"/>
      <c r="G8" s="471"/>
      <c r="H8" s="471"/>
      <c r="I8" s="472"/>
      <c r="J8" s="188"/>
      <c r="K8" s="189">
        <f>SUM(K4:K7)</f>
        <v>151943855.75</v>
      </c>
      <c r="L8" s="189">
        <f>SUM(L4:L7)</f>
        <v>15133969.369999999</v>
      </c>
      <c r="M8" s="190"/>
      <c r="N8" s="190"/>
    </row>
    <row r="9" spans="1:16" x14ac:dyDescent="0.25">
      <c r="I9" s="63"/>
      <c r="J9" s="63"/>
    </row>
    <row r="10" spans="1:16" x14ac:dyDescent="0.25">
      <c r="I10" s="63"/>
      <c r="J10" s="63"/>
    </row>
    <row r="11" spans="1:16" x14ac:dyDescent="0.25">
      <c r="I11" s="63"/>
      <c r="J11" s="63"/>
    </row>
    <row r="12" spans="1:16" x14ac:dyDescent="0.25">
      <c r="K12" s="63"/>
      <c r="L12" s="63"/>
    </row>
    <row r="13" spans="1:16" x14ac:dyDescent="0.25">
      <c r="K13" s="63"/>
      <c r="L13" s="63"/>
    </row>
    <row r="15" spans="1:16" x14ac:dyDescent="0.25">
      <c r="K15" s="63"/>
      <c r="L15" s="63"/>
    </row>
  </sheetData>
  <mergeCells count="2">
    <mergeCell ref="A1:N1"/>
    <mergeCell ref="A8:I8"/>
  </mergeCells>
  <phoneticPr fontId="1" type="noConversion"/>
  <pageMargins left="0.19685039370078741" right="0.19685039370078741" top="0.78740157480314965" bottom="0.19685039370078741" header="0.19685039370078741" footer="0"/>
  <pageSetup paperSize="9" scale="71" orientation="landscape" r:id="rId1"/>
  <headerFooter>
    <oddHeader>&amp;R&amp;"Times New Roman,полужирный курсив"Раздел 1.3.1.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P89"/>
  <sheetViews>
    <sheetView tabSelected="1" view="pageLayout" topLeftCell="A3" zoomScale="80" zoomScaleNormal="90" zoomScaleSheetLayoutView="80" zoomScalePageLayoutView="80" workbookViewId="0">
      <selection activeCell="E5" sqref="E5"/>
    </sheetView>
  </sheetViews>
  <sheetFormatPr defaultColWidth="9.109375" defaultRowHeight="13.2" x14ac:dyDescent="0.25"/>
  <cols>
    <col min="1" max="1" width="4.6640625" style="34" customWidth="1"/>
    <col min="2" max="2" width="24.109375" style="34" customWidth="1"/>
    <col min="3" max="3" width="29.44140625" style="34" customWidth="1"/>
    <col min="4" max="4" width="21.88671875" style="34" customWidth="1"/>
    <col min="5" max="5" width="6.88671875" style="34" customWidth="1"/>
    <col min="6" max="6" width="4.6640625" style="34" customWidth="1"/>
    <col min="7" max="7" width="16.21875" style="34" customWidth="1"/>
    <col min="8" max="8" width="17.88671875" style="34" customWidth="1"/>
    <col min="9" max="9" width="4.6640625" style="34" customWidth="1"/>
    <col min="10" max="10" width="14.77734375" style="34" customWidth="1"/>
    <col min="11" max="11" width="18.44140625" style="197" customWidth="1"/>
    <col min="12" max="12" width="17.44140625" style="197" customWidth="1"/>
    <col min="13" max="13" width="6" style="34" customWidth="1"/>
    <col min="14" max="14" width="18.88671875" style="34" customWidth="1"/>
    <col min="15" max="16" width="13.6640625" style="34" bestFit="1" customWidth="1"/>
    <col min="17" max="16384" width="9.109375" style="34"/>
  </cols>
  <sheetData>
    <row r="1" spans="1:16" ht="83.25" customHeight="1" x14ac:dyDescent="0.25">
      <c r="A1" s="447" t="s">
        <v>1585</v>
      </c>
      <c r="B1" s="447"/>
      <c r="C1" s="447"/>
      <c r="D1" s="447"/>
      <c r="E1" s="447"/>
      <c r="F1" s="447"/>
      <c r="G1" s="447"/>
      <c r="H1" s="447"/>
      <c r="I1" s="447"/>
      <c r="J1" s="447"/>
      <c r="K1" s="447"/>
      <c r="L1" s="447"/>
      <c r="M1" s="447"/>
      <c r="N1" s="447"/>
    </row>
    <row r="2" spans="1:16" ht="169.2" customHeight="1" x14ac:dyDescent="0.25">
      <c r="A2" s="305" t="s">
        <v>267</v>
      </c>
      <c r="B2" s="305" t="s">
        <v>296</v>
      </c>
      <c r="C2" s="191" t="s">
        <v>403</v>
      </c>
      <c r="D2" s="305" t="s">
        <v>404</v>
      </c>
      <c r="E2" s="186" t="s">
        <v>405</v>
      </c>
      <c r="F2" s="186" t="s">
        <v>387</v>
      </c>
      <c r="G2" s="305" t="s">
        <v>1096</v>
      </c>
      <c r="H2" s="305" t="s">
        <v>1097</v>
      </c>
      <c r="I2" s="186" t="s">
        <v>388</v>
      </c>
      <c r="J2" s="305" t="s">
        <v>1098</v>
      </c>
      <c r="K2" s="192" t="s">
        <v>153</v>
      </c>
      <c r="L2" s="192" t="s">
        <v>275</v>
      </c>
      <c r="M2" s="186" t="s">
        <v>180</v>
      </c>
      <c r="N2" s="305" t="s">
        <v>181</v>
      </c>
    </row>
    <row r="3" spans="1:16" s="23" customFormat="1" ht="14.4" x14ac:dyDescent="0.25">
      <c r="A3" s="193">
        <v>1</v>
      </c>
      <c r="B3" s="193">
        <f t="shared" ref="B3:F3" si="0">A3+1</f>
        <v>2</v>
      </c>
      <c r="C3" s="194">
        <f t="shared" si="0"/>
        <v>3</v>
      </c>
      <c r="D3" s="193">
        <f t="shared" si="0"/>
        <v>4</v>
      </c>
      <c r="E3" s="193">
        <f t="shared" si="0"/>
        <v>5</v>
      </c>
      <c r="F3" s="193">
        <f t="shared" si="0"/>
        <v>6</v>
      </c>
      <c r="G3" s="193">
        <f t="shared" ref="G3" si="1">F3+1</f>
        <v>7</v>
      </c>
      <c r="H3" s="193">
        <f t="shared" ref="H3" si="2">G3+1</f>
        <v>8</v>
      </c>
      <c r="I3" s="193">
        <f t="shared" ref="I3" si="3">H3+1</f>
        <v>9</v>
      </c>
      <c r="J3" s="193">
        <f t="shared" ref="J3" si="4">I3+1</f>
        <v>10</v>
      </c>
      <c r="K3" s="193">
        <f t="shared" ref="K3" si="5">J3+1</f>
        <v>11</v>
      </c>
      <c r="L3" s="193">
        <f t="shared" ref="L3" si="6">K3+1</f>
        <v>12</v>
      </c>
      <c r="M3" s="193">
        <f t="shared" ref="M3" si="7">L3+1</f>
        <v>13</v>
      </c>
      <c r="N3" s="193">
        <f t="shared" ref="N3" si="8">M3+1</f>
        <v>14</v>
      </c>
    </row>
    <row r="4" spans="1:16" s="23" customFormat="1" ht="99" customHeight="1" x14ac:dyDescent="0.25">
      <c r="A4" s="20">
        <v>1</v>
      </c>
      <c r="B4" s="11" t="s">
        <v>253</v>
      </c>
      <c r="C4" s="11" t="s">
        <v>1088</v>
      </c>
      <c r="D4" s="11" t="s">
        <v>1390</v>
      </c>
      <c r="E4" s="12" t="s">
        <v>201</v>
      </c>
      <c r="F4" s="21">
        <v>3703004685</v>
      </c>
      <c r="G4" s="100">
        <v>1023701274431</v>
      </c>
      <c r="H4" s="21"/>
      <c r="I4" s="22" t="s">
        <v>175</v>
      </c>
      <c r="J4" s="22"/>
      <c r="K4" s="55">
        <v>627913492.45000005</v>
      </c>
      <c r="L4" s="55">
        <v>451649463.94999999</v>
      </c>
      <c r="M4" s="12">
        <v>197</v>
      </c>
      <c r="N4" s="11" t="s">
        <v>1391</v>
      </c>
      <c r="O4" s="62"/>
      <c r="P4" s="62"/>
    </row>
    <row r="5" spans="1:16" ht="100.8" customHeight="1" x14ac:dyDescent="0.25">
      <c r="A5" s="20">
        <v>2</v>
      </c>
      <c r="B5" s="11" t="s">
        <v>254</v>
      </c>
      <c r="C5" s="11" t="s">
        <v>1458</v>
      </c>
      <c r="D5" s="11" t="s">
        <v>1160</v>
      </c>
      <c r="E5" s="12" t="s">
        <v>375</v>
      </c>
      <c r="F5" s="21">
        <v>3703004734</v>
      </c>
      <c r="G5" s="100">
        <v>1023701272759</v>
      </c>
      <c r="H5" s="21"/>
      <c r="I5" s="22" t="s">
        <v>175</v>
      </c>
      <c r="J5" s="22"/>
      <c r="K5" s="55">
        <v>29643908.579999998</v>
      </c>
      <c r="L5" s="55">
        <v>798339.33</v>
      </c>
      <c r="M5" s="35">
        <v>59.3</v>
      </c>
      <c r="N5" s="11" t="s">
        <v>472</v>
      </c>
      <c r="O5" s="63"/>
      <c r="P5" s="63"/>
    </row>
    <row r="6" spans="1:16" s="23" customFormat="1" ht="92.4" customHeight="1" x14ac:dyDescent="0.25">
      <c r="A6" s="20">
        <v>3</v>
      </c>
      <c r="B6" s="11" t="s">
        <v>221</v>
      </c>
      <c r="C6" s="11" t="s">
        <v>1078</v>
      </c>
      <c r="D6" s="11" t="s">
        <v>1464</v>
      </c>
      <c r="E6" s="12" t="s">
        <v>376</v>
      </c>
      <c r="F6" s="21">
        <v>3703003138</v>
      </c>
      <c r="G6" s="100">
        <v>1023701272704</v>
      </c>
      <c r="H6" s="21"/>
      <c r="I6" s="22" t="s">
        <v>175</v>
      </c>
      <c r="J6" s="22"/>
      <c r="K6" s="55">
        <v>44930096.600000001</v>
      </c>
      <c r="L6" s="55">
        <v>30567238.890000001</v>
      </c>
      <c r="M6" s="12">
        <v>27.3</v>
      </c>
      <c r="N6" s="11" t="s">
        <v>1465</v>
      </c>
      <c r="O6" s="62"/>
      <c r="P6" s="62"/>
    </row>
    <row r="7" spans="1:16" s="56" customFormat="1" ht="212.4" customHeight="1" x14ac:dyDescent="0.25">
      <c r="A7" s="20">
        <v>4</v>
      </c>
      <c r="B7" s="11" t="s">
        <v>783</v>
      </c>
      <c r="C7" s="51" t="s">
        <v>1065</v>
      </c>
      <c r="D7" s="51" t="s">
        <v>1491</v>
      </c>
      <c r="E7" s="52" t="s">
        <v>392</v>
      </c>
      <c r="F7" s="53">
        <v>3703008129</v>
      </c>
      <c r="G7" s="105">
        <v>1023701273881</v>
      </c>
      <c r="H7" s="53"/>
      <c r="I7" s="54" t="s">
        <v>175</v>
      </c>
      <c r="J7" s="54"/>
      <c r="K7" s="55">
        <v>31057299.739999998</v>
      </c>
      <c r="L7" s="55">
        <v>6525048.3399999999</v>
      </c>
      <c r="M7" s="52">
        <v>65</v>
      </c>
      <c r="N7" s="51" t="s">
        <v>1007</v>
      </c>
      <c r="O7" s="64"/>
      <c r="P7" s="64"/>
    </row>
    <row r="8" spans="1:16" s="23" customFormat="1" ht="168" x14ac:dyDescent="0.25">
      <c r="A8" s="20">
        <v>5</v>
      </c>
      <c r="B8" s="11" t="s">
        <v>650</v>
      </c>
      <c r="C8" s="11" t="s">
        <v>1089</v>
      </c>
      <c r="D8" s="11" t="s">
        <v>1400</v>
      </c>
      <c r="E8" s="12" t="s">
        <v>393</v>
      </c>
      <c r="F8" s="21">
        <v>3703008739</v>
      </c>
      <c r="G8" s="100">
        <v>1023701272924</v>
      </c>
      <c r="H8" s="21"/>
      <c r="I8" s="22" t="s">
        <v>175</v>
      </c>
      <c r="J8" s="22"/>
      <c r="K8" s="55">
        <v>2002077.74</v>
      </c>
      <c r="L8" s="55">
        <v>20061.89</v>
      </c>
      <c r="M8" s="12">
        <v>26</v>
      </c>
      <c r="N8" s="77" t="s">
        <v>1437</v>
      </c>
      <c r="O8" s="62"/>
      <c r="P8" s="62"/>
    </row>
    <row r="9" spans="1:16" s="23" customFormat="1" ht="90" customHeight="1" x14ac:dyDescent="0.25">
      <c r="A9" s="20">
        <v>6</v>
      </c>
      <c r="B9" s="11" t="s">
        <v>318</v>
      </c>
      <c r="C9" s="11" t="s">
        <v>1274</v>
      </c>
      <c r="D9" s="11" t="s">
        <v>1496</v>
      </c>
      <c r="E9" s="12" t="s">
        <v>377</v>
      </c>
      <c r="F9" s="21">
        <v>3703013009</v>
      </c>
      <c r="G9" s="100">
        <v>1023701273595</v>
      </c>
      <c r="H9" s="21"/>
      <c r="I9" s="22" t="s">
        <v>175</v>
      </c>
      <c r="J9" s="22"/>
      <c r="K9" s="55">
        <v>14665682.68</v>
      </c>
      <c r="L9" s="55">
        <v>1649336.52</v>
      </c>
      <c r="M9" s="294">
        <v>29</v>
      </c>
      <c r="N9" s="11" t="s">
        <v>508</v>
      </c>
      <c r="O9" s="62"/>
      <c r="P9" s="62"/>
    </row>
    <row r="10" spans="1:16" s="23" customFormat="1" ht="112.2" customHeight="1" x14ac:dyDescent="0.25">
      <c r="A10" s="20">
        <v>7</v>
      </c>
      <c r="B10" s="11" t="s">
        <v>671</v>
      </c>
      <c r="C10" s="11" t="s">
        <v>669</v>
      </c>
      <c r="D10" s="11" t="s">
        <v>1454</v>
      </c>
      <c r="E10" s="12" t="s">
        <v>329</v>
      </c>
      <c r="F10" s="21">
        <v>3703044783</v>
      </c>
      <c r="G10" s="100">
        <v>1113703000102</v>
      </c>
      <c r="H10" s="21"/>
      <c r="I10" s="22" t="s">
        <v>175</v>
      </c>
      <c r="J10" s="22"/>
      <c r="K10" s="55">
        <v>45688919.729999997</v>
      </c>
      <c r="L10" s="55">
        <v>23037718.809999999</v>
      </c>
      <c r="M10" s="12">
        <v>53</v>
      </c>
      <c r="N10" s="11" t="s">
        <v>670</v>
      </c>
      <c r="O10" s="65"/>
      <c r="P10" s="62"/>
    </row>
    <row r="11" spans="1:16" s="23" customFormat="1" ht="88.8" customHeight="1" x14ac:dyDescent="0.25">
      <c r="A11" s="20">
        <v>8</v>
      </c>
      <c r="B11" s="11" t="s">
        <v>406</v>
      </c>
      <c r="C11" s="11" t="s">
        <v>1016</v>
      </c>
      <c r="D11" s="11" t="s">
        <v>1414</v>
      </c>
      <c r="E11" s="12" t="s">
        <v>237</v>
      </c>
      <c r="F11" s="99">
        <v>3703007990</v>
      </c>
      <c r="G11" s="100">
        <v>1023701272990</v>
      </c>
      <c r="H11" s="21"/>
      <c r="I11" s="22" t="s">
        <v>175</v>
      </c>
      <c r="J11" s="22"/>
      <c r="K11" s="55">
        <v>4649177.72</v>
      </c>
      <c r="L11" s="55">
        <v>1323070.92</v>
      </c>
      <c r="M11" s="12">
        <v>13</v>
      </c>
      <c r="N11" s="11" t="s">
        <v>1083</v>
      </c>
      <c r="O11" s="62"/>
      <c r="P11" s="62"/>
    </row>
    <row r="12" spans="1:16" s="23" customFormat="1" ht="98.4" customHeight="1" x14ac:dyDescent="0.25">
      <c r="A12" s="20">
        <v>9</v>
      </c>
      <c r="B12" s="11" t="s">
        <v>407</v>
      </c>
      <c r="C12" s="11" t="s">
        <v>1081</v>
      </c>
      <c r="D12" s="11" t="s">
        <v>48</v>
      </c>
      <c r="E12" s="12" t="s">
        <v>236</v>
      </c>
      <c r="F12" s="99">
        <v>3703014059</v>
      </c>
      <c r="G12" s="100">
        <v>1023701273936</v>
      </c>
      <c r="H12" s="21"/>
      <c r="I12" s="22" t="s">
        <v>175</v>
      </c>
      <c r="J12" s="22"/>
      <c r="K12" s="55">
        <v>10858171.880000001</v>
      </c>
      <c r="L12" s="55">
        <v>1465301.87</v>
      </c>
      <c r="M12" s="12">
        <v>22</v>
      </c>
      <c r="N12" s="11" t="s">
        <v>1475</v>
      </c>
      <c r="O12" s="62"/>
      <c r="P12" s="62"/>
    </row>
    <row r="13" spans="1:16" s="23" customFormat="1" ht="276" x14ac:dyDescent="0.25">
      <c r="A13" s="20">
        <v>10</v>
      </c>
      <c r="B13" s="11" t="s">
        <v>366</v>
      </c>
      <c r="C13" s="11" t="s">
        <v>1085</v>
      </c>
      <c r="D13" s="11" t="s">
        <v>1086</v>
      </c>
      <c r="E13" s="12" t="s">
        <v>374</v>
      </c>
      <c r="F13" s="21">
        <v>3703014860</v>
      </c>
      <c r="G13" s="100">
        <v>1033700405782</v>
      </c>
      <c r="H13" s="21"/>
      <c r="I13" s="22" t="s">
        <v>175</v>
      </c>
      <c r="J13" s="22"/>
      <c r="K13" s="55">
        <v>828593.25</v>
      </c>
      <c r="L13" s="55">
        <v>76951.39</v>
      </c>
      <c r="M13" s="12">
        <v>6</v>
      </c>
      <c r="N13" s="77" t="s">
        <v>983</v>
      </c>
      <c r="O13" s="62"/>
      <c r="P13" s="62"/>
    </row>
    <row r="14" spans="1:16" s="23" customFormat="1" ht="108.6" customHeight="1" x14ac:dyDescent="0.25">
      <c r="A14" s="20">
        <v>11</v>
      </c>
      <c r="B14" s="11" t="s">
        <v>27</v>
      </c>
      <c r="C14" s="11" t="s">
        <v>1100</v>
      </c>
      <c r="D14" s="11" t="s">
        <v>1417</v>
      </c>
      <c r="E14" s="12" t="s">
        <v>324</v>
      </c>
      <c r="F14" s="21">
        <v>3703014370</v>
      </c>
      <c r="G14" s="100">
        <v>1033700402724</v>
      </c>
      <c r="H14" s="21"/>
      <c r="I14" s="22" t="s">
        <v>175</v>
      </c>
      <c r="J14" s="22"/>
      <c r="K14" s="55">
        <v>17308784.59</v>
      </c>
      <c r="L14" s="55">
        <v>1662307.72</v>
      </c>
      <c r="M14" s="12">
        <v>40</v>
      </c>
      <c r="N14" s="11" t="s">
        <v>1117</v>
      </c>
      <c r="O14" s="62"/>
      <c r="P14" s="62"/>
    </row>
    <row r="15" spans="1:16" s="23" customFormat="1" ht="110.4" x14ac:dyDescent="0.25">
      <c r="A15" s="20">
        <v>12</v>
      </c>
      <c r="B15" s="11" t="s">
        <v>1311</v>
      </c>
      <c r="C15" s="11" t="s">
        <v>788</v>
      </c>
      <c r="D15" s="11" t="s">
        <v>1080</v>
      </c>
      <c r="E15" s="12" t="s">
        <v>202</v>
      </c>
      <c r="F15" s="21">
        <v>3703016507</v>
      </c>
      <c r="G15" s="100">
        <v>1053703032558</v>
      </c>
      <c r="H15" s="21"/>
      <c r="I15" s="22" t="s">
        <v>175</v>
      </c>
      <c r="J15" s="22"/>
      <c r="K15" s="55">
        <v>6001301.9400000004</v>
      </c>
      <c r="L15" s="55">
        <v>935902.52</v>
      </c>
      <c r="M15" s="12">
        <v>39</v>
      </c>
      <c r="N15" s="11" t="s">
        <v>1380</v>
      </c>
      <c r="O15" s="62"/>
      <c r="P15" s="62"/>
    </row>
    <row r="16" spans="1:16" s="23" customFormat="1" ht="124.8" customHeight="1" x14ac:dyDescent="0.25">
      <c r="A16" s="20">
        <v>13</v>
      </c>
      <c r="B16" s="11" t="s">
        <v>609</v>
      </c>
      <c r="C16" s="11" t="s">
        <v>1011</v>
      </c>
      <c r="D16" s="11" t="s">
        <v>1442</v>
      </c>
      <c r="E16" s="12" t="s">
        <v>321</v>
      </c>
      <c r="F16" s="21">
        <v>3703016994</v>
      </c>
      <c r="G16" s="100">
        <v>1063703003693</v>
      </c>
      <c r="H16" s="21"/>
      <c r="I16" s="22" t="s">
        <v>175</v>
      </c>
      <c r="J16" s="22"/>
      <c r="K16" s="55">
        <v>7929009.2199999997</v>
      </c>
      <c r="L16" s="55">
        <v>2945405.48</v>
      </c>
      <c r="M16" s="12">
        <v>23</v>
      </c>
      <c r="N16" s="11" t="s">
        <v>463</v>
      </c>
      <c r="O16" s="62"/>
      <c r="P16" s="62"/>
    </row>
    <row r="17" spans="1:16" s="23" customFormat="1" ht="115.2" customHeight="1" x14ac:dyDescent="0.25">
      <c r="A17" s="20">
        <v>14</v>
      </c>
      <c r="B17" s="11" t="s">
        <v>917</v>
      </c>
      <c r="C17" s="11" t="s">
        <v>1015</v>
      </c>
      <c r="D17" s="11" t="s">
        <v>1460</v>
      </c>
      <c r="E17" s="12" t="s">
        <v>323</v>
      </c>
      <c r="F17" s="21">
        <v>3703016970</v>
      </c>
      <c r="G17" s="100">
        <v>1063703003748</v>
      </c>
      <c r="H17" s="21"/>
      <c r="I17" s="22" t="s">
        <v>175</v>
      </c>
      <c r="J17" s="22"/>
      <c r="K17" s="55">
        <v>9610574.4499999993</v>
      </c>
      <c r="L17" s="15">
        <v>2176759.4900000002</v>
      </c>
      <c r="M17" s="12">
        <v>26</v>
      </c>
      <c r="N17" s="11" t="s">
        <v>1439</v>
      </c>
      <c r="O17" s="62"/>
      <c r="P17" s="62"/>
    </row>
    <row r="18" spans="1:16" s="23" customFormat="1" ht="131.4" customHeight="1" x14ac:dyDescent="0.25">
      <c r="A18" s="20">
        <v>15</v>
      </c>
      <c r="B18" s="11" t="s">
        <v>230</v>
      </c>
      <c r="C18" s="11" t="s">
        <v>758</v>
      </c>
      <c r="D18" s="11" t="s">
        <v>1476</v>
      </c>
      <c r="E18" s="12" t="s">
        <v>166</v>
      </c>
      <c r="F18" s="21">
        <v>3703006481</v>
      </c>
      <c r="G18" s="100">
        <v>1023701273045</v>
      </c>
      <c r="H18" s="21"/>
      <c r="I18" s="22" t="s">
        <v>175</v>
      </c>
      <c r="J18" s="22"/>
      <c r="K18" s="55">
        <v>2078459.61</v>
      </c>
      <c r="L18" s="55">
        <v>0</v>
      </c>
      <c r="M18" s="12">
        <v>28</v>
      </c>
      <c r="N18" s="11" t="s">
        <v>1374</v>
      </c>
      <c r="O18" s="62"/>
      <c r="P18" s="62"/>
    </row>
    <row r="19" spans="1:16" s="23" customFormat="1" ht="89.4" customHeight="1" x14ac:dyDescent="0.25">
      <c r="A19" s="20">
        <v>16</v>
      </c>
      <c r="B19" s="11" t="s">
        <v>722</v>
      </c>
      <c r="C19" s="11" t="s">
        <v>767</v>
      </c>
      <c r="D19" s="11" t="s">
        <v>1363</v>
      </c>
      <c r="E19" s="12" t="s">
        <v>167</v>
      </c>
      <c r="F19" s="21">
        <v>3703010216</v>
      </c>
      <c r="G19" s="100">
        <v>1023701274013</v>
      </c>
      <c r="H19" s="21"/>
      <c r="I19" s="22" t="s">
        <v>175</v>
      </c>
      <c r="J19" s="22"/>
      <c r="K19" s="55">
        <v>6314348.3799999999</v>
      </c>
      <c r="L19" s="55">
        <v>1647347.97</v>
      </c>
      <c r="M19" s="12">
        <v>16</v>
      </c>
      <c r="N19" s="11" t="s">
        <v>1033</v>
      </c>
      <c r="O19" s="62"/>
      <c r="P19" s="62"/>
    </row>
    <row r="20" spans="1:16" s="23" customFormat="1" ht="90.6" customHeight="1" x14ac:dyDescent="0.25">
      <c r="A20" s="20">
        <v>17</v>
      </c>
      <c r="B20" s="11" t="s">
        <v>684</v>
      </c>
      <c r="C20" s="11" t="s">
        <v>685</v>
      </c>
      <c r="D20" s="11" t="s">
        <v>447</v>
      </c>
      <c r="E20" s="12" t="s">
        <v>168</v>
      </c>
      <c r="F20" s="21">
        <v>3703010142</v>
      </c>
      <c r="G20" s="100">
        <v>1033700401459</v>
      </c>
      <c r="H20" s="21"/>
      <c r="I20" s="22" t="s">
        <v>175</v>
      </c>
      <c r="J20" s="22"/>
      <c r="K20" s="55">
        <v>13138129.810000001</v>
      </c>
      <c r="L20" s="55">
        <v>6449918.4199999999</v>
      </c>
      <c r="M20" s="12">
        <v>29</v>
      </c>
      <c r="N20" s="11" t="s">
        <v>1033</v>
      </c>
      <c r="O20" s="62"/>
      <c r="P20" s="62"/>
    </row>
    <row r="21" spans="1:16" s="23" customFormat="1" ht="102" customHeight="1" x14ac:dyDescent="0.25">
      <c r="A21" s="20">
        <v>18</v>
      </c>
      <c r="B21" s="11" t="s">
        <v>741</v>
      </c>
      <c r="C21" s="11" t="s">
        <v>760</v>
      </c>
      <c r="D21" s="11" t="s">
        <v>1477</v>
      </c>
      <c r="E21" s="12" t="s">
        <v>169</v>
      </c>
      <c r="F21" s="21">
        <v>3703010287</v>
      </c>
      <c r="G21" s="100">
        <v>1023701274101</v>
      </c>
      <c r="H21" s="21"/>
      <c r="I21" s="22" t="s">
        <v>175</v>
      </c>
      <c r="J21" s="22"/>
      <c r="K21" s="55">
        <v>7216330.9400000004</v>
      </c>
      <c r="L21" s="55">
        <v>2192291.02</v>
      </c>
      <c r="M21" s="12">
        <v>17</v>
      </c>
      <c r="N21" s="11" t="s">
        <v>1033</v>
      </c>
      <c r="O21" s="62"/>
      <c r="P21" s="62"/>
    </row>
    <row r="22" spans="1:16" s="23" customFormat="1" ht="94.8" customHeight="1" x14ac:dyDescent="0.25">
      <c r="A22" s="20">
        <v>19</v>
      </c>
      <c r="B22" s="11" t="s">
        <v>743</v>
      </c>
      <c r="C22" s="11" t="s">
        <v>1446</v>
      </c>
      <c r="D22" s="11" t="s">
        <v>83</v>
      </c>
      <c r="E22" s="12" t="s">
        <v>170</v>
      </c>
      <c r="F22" s="21">
        <v>3703010304</v>
      </c>
      <c r="G22" s="100">
        <v>1023701274288</v>
      </c>
      <c r="H22" s="21"/>
      <c r="I22" s="22" t="s">
        <v>175</v>
      </c>
      <c r="J22" s="22"/>
      <c r="K22" s="55">
        <v>17081907.059999999</v>
      </c>
      <c r="L22" s="55">
        <v>7251461.7999999998</v>
      </c>
      <c r="M22" s="12">
        <v>31</v>
      </c>
      <c r="N22" s="11" t="s">
        <v>1033</v>
      </c>
      <c r="O22" s="62"/>
      <c r="P22" s="62"/>
    </row>
    <row r="23" spans="1:16" s="23" customFormat="1" ht="108.6" customHeight="1" x14ac:dyDescent="0.25">
      <c r="A23" s="20">
        <v>20</v>
      </c>
      <c r="B23" s="11" t="s">
        <v>746</v>
      </c>
      <c r="C23" s="11" t="s">
        <v>757</v>
      </c>
      <c r="D23" s="11" t="s">
        <v>49</v>
      </c>
      <c r="E23" s="12" t="s">
        <v>171</v>
      </c>
      <c r="F23" s="21">
        <v>3703010248</v>
      </c>
      <c r="G23" s="100">
        <v>1023701274123</v>
      </c>
      <c r="H23" s="21"/>
      <c r="I23" s="22" t="s">
        <v>175</v>
      </c>
      <c r="J23" s="22"/>
      <c r="K23" s="55">
        <v>7569544.3799999999</v>
      </c>
      <c r="L23" s="55">
        <v>2035050.83</v>
      </c>
      <c r="M23" s="12">
        <v>27</v>
      </c>
      <c r="N23" s="11" t="s">
        <v>1033</v>
      </c>
      <c r="O23" s="62"/>
      <c r="P23" s="62"/>
    </row>
    <row r="24" spans="1:16" s="23" customFormat="1" ht="115.2" customHeight="1" x14ac:dyDescent="0.25">
      <c r="A24" s="20">
        <v>21</v>
      </c>
      <c r="B24" s="11" t="s">
        <v>1333</v>
      </c>
      <c r="C24" s="11" t="s">
        <v>1082</v>
      </c>
      <c r="D24" s="11" t="s">
        <v>1118</v>
      </c>
      <c r="E24" s="12" t="s">
        <v>25</v>
      </c>
      <c r="F24" s="21">
        <v>3703011770</v>
      </c>
      <c r="G24" s="100">
        <v>1023701274409</v>
      </c>
      <c r="H24" s="21"/>
      <c r="I24" s="22" t="s">
        <v>175</v>
      </c>
      <c r="J24" s="22"/>
      <c r="K24" s="55">
        <v>14803528.92</v>
      </c>
      <c r="L24" s="55">
        <v>4217087.84</v>
      </c>
      <c r="M24" s="12">
        <v>41</v>
      </c>
      <c r="N24" s="11" t="s">
        <v>114</v>
      </c>
      <c r="O24" s="62"/>
      <c r="P24" s="62"/>
    </row>
    <row r="25" spans="1:16" s="23" customFormat="1" ht="88.8" customHeight="1" x14ac:dyDescent="0.25">
      <c r="A25" s="20">
        <v>22</v>
      </c>
      <c r="B25" s="11" t="s">
        <v>725</v>
      </c>
      <c r="C25" s="11" t="s">
        <v>766</v>
      </c>
      <c r="D25" s="11" t="s">
        <v>1237</v>
      </c>
      <c r="E25" s="12" t="s">
        <v>122</v>
      </c>
      <c r="F25" s="21">
        <v>3703010079</v>
      </c>
      <c r="G25" s="100">
        <v>1023701274002</v>
      </c>
      <c r="H25" s="21"/>
      <c r="I25" s="22" t="s">
        <v>175</v>
      </c>
      <c r="J25" s="22"/>
      <c r="K25" s="55">
        <v>5608632.9199999999</v>
      </c>
      <c r="L25" s="55">
        <v>1476588.26</v>
      </c>
      <c r="M25" s="12">
        <v>27</v>
      </c>
      <c r="N25" s="11" t="s">
        <v>1033</v>
      </c>
      <c r="O25" s="62"/>
      <c r="P25" s="65"/>
    </row>
    <row r="26" spans="1:16" s="23" customFormat="1" ht="88.2" customHeight="1" x14ac:dyDescent="0.25">
      <c r="A26" s="20">
        <v>23</v>
      </c>
      <c r="B26" s="11" t="s">
        <v>615</v>
      </c>
      <c r="C26" s="11" t="s">
        <v>619</v>
      </c>
      <c r="D26" s="11" t="s">
        <v>1447</v>
      </c>
      <c r="E26" s="12" t="s">
        <v>123</v>
      </c>
      <c r="F26" s="21">
        <v>3703010270</v>
      </c>
      <c r="G26" s="100">
        <v>1023701274057</v>
      </c>
      <c r="H26" s="21"/>
      <c r="I26" s="22" t="s">
        <v>175</v>
      </c>
      <c r="J26" s="22"/>
      <c r="K26" s="55">
        <v>5799163.6100000003</v>
      </c>
      <c r="L26" s="55">
        <v>1484088.99</v>
      </c>
      <c r="M26" s="12">
        <v>26</v>
      </c>
      <c r="N26" s="11" t="s">
        <v>1033</v>
      </c>
    </row>
    <row r="27" spans="1:16" s="23" customFormat="1" ht="93.6" customHeight="1" x14ac:dyDescent="0.25">
      <c r="A27" s="20">
        <v>24</v>
      </c>
      <c r="B27" s="11" t="s">
        <v>1025</v>
      </c>
      <c r="C27" s="11" t="s">
        <v>765</v>
      </c>
      <c r="D27" s="11" t="s">
        <v>1448</v>
      </c>
      <c r="E27" s="12" t="s">
        <v>124</v>
      </c>
      <c r="F27" s="21">
        <v>3703010223</v>
      </c>
      <c r="G27" s="100">
        <v>1023701274519</v>
      </c>
      <c r="H27" s="21"/>
      <c r="I27" s="22" t="s">
        <v>175</v>
      </c>
      <c r="J27" s="22"/>
      <c r="K27" s="55">
        <v>20902740.449999999</v>
      </c>
      <c r="L27" s="55">
        <v>11188760.949999999</v>
      </c>
      <c r="M27" s="12">
        <v>46</v>
      </c>
      <c r="N27" s="11" t="s">
        <v>1033</v>
      </c>
    </row>
    <row r="28" spans="1:16" s="23" customFormat="1" ht="90.6" customHeight="1" x14ac:dyDescent="0.25">
      <c r="A28" s="20">
        <v>25</v>
      </c>
      <c r="B28" s="11" t="s">
        <v>621</v>
      </c>
      <c r="C28" s="11" t="s">
        <v>622</v>
      </c>
      <c r="D28" s="11" t="s">
        <v>50</v>
      </c>
      <c r="E28" s="12" t="s">
        <v>125</v>
      </c>
      <c r="F28" s="21">
        <v>3703011121</v>
      </c>
      <c r="G28" s="100">
        <v>1023701275510</v>
      </c>
      <c r="H28" s="21"/>
      <c r="I28" s="22" t="s">
        <v>175</v>
      </c>
      <c r="J28" s="22"/>
      <c r="K28" s="55">
        <v>5117118.0199999996</v>
      </c>
      <c r="L28" s="55">
        <v>1903812.01</v>
      </c>
      <c r="M28" s="12">
        <v>14</v>
      </c>
      <c r="N28" s="11" t="s">
        <v>1033</v>
      </c>
    </row>
    <row r="29" spans="1:16" s="23" customFormat="1" ht="93" customHeight="1" x14ac:dyDescent="0.25">
      <c r="A29" s="20">
        <v>26</v>
      </c>
      <c r="B29" s="11" t="s">
        <v>624</v>
      </c>
      <c r="C29" s="11" t="s">
        <v>982</v>
      </c>
      <c r="D29" s="11" t="s">
        <v>1480</v>
      </c>
      <c r="E29" s="12" t="s">
        <v>126</v>
      </c>
      <c r="F29" s="21">
        <v>3703010255</v>
      </c>
      <c r="G29" s="100">
        <v>1023701274046</v>
      </c>
      <c r="H29" s="21"/>
      <c r="I29" s="22" t="s">
        <v>175</v>
      </c>
      <c r="J29" s="22"/>
      <c r="K29" s="55">
        <v>3152046.23</v>
      </c>
      <c r="L29" s="55">
        <v>811078.6</v>
      </c>
      <c r="M29" s="12">
        <v>27</v>
      </c>
      <c r="N29" s="11" t="s">
        <v>1033</v>
      </c>
    </row>
    <row r="30" spans="1:16" s="23" customFormat="1" ht="116.4" customHeight="1" x14ac:dyDescent="0.25">
      <c r="A30" s="20">
        <v>27</v>
      </c>
      <c r="B30" s="11" t="s">
        <v>831</v>
      </c>
      <c r="C30" s="11" t="s">
        <v>922</v>
      </c>
      <c r="D30" s="11" t="s">
        <v>51</v>
      </c>
      <c r="E30" s="12" t="s">
        <v>127</v>
      </c>
      <c r="F30" s="21">
        <v>3703011788</v>
      </c>
      <c r="G30" s="100">
        <v>1023701275817</v>
      </c>
      <c r="H30" s="21"/>
      <c r="I30" s="22" t="s">
        <v>175</v>
      </c>
      <c r="J30" s="22"/>
      <c r="K30" s="55">
        <v>13638128.68</v>
      </c>
      <c r="L30" s="55">
        <v>5416227.1799999997</v>
      </c>
      <c r="M30" s="12">
        <v>23</v>
      </c>
      <c r="N30" s="11" t="s">
        <v>1033</v>
      </c>
    </row>
    <row r="31" spans="1:16" s="23" customFormat="1" ht="101.4" customHeight="1" x14ac:dyDescent="0.25">
      <c r="A31" s="20">
        <v>28</v>
      </c>
      <c r="B31" s="11" t="s">
        <v>731</v>
      </c>
      <c r="C31" s="11" t="s">
        <v>764</v>
      </c>
      <c r="D31" s="11" t="s">
        <v>523</v>
      </c>
      <c r="E31" s="12" t="s">
        <v>128</v>
      </c>
      <c r="F31" s="21">
        <v>3703010311</v>
      </c>
      <c r="G31" s="100">
        <v>1023701274299</v>
      </c>
      <c r="H31" s="21"/>
      <c r="I31" s="22" t="s">
        <v>175</v>
      </c>
      <c r="J31" s="22"/>
      <c r="K31" s="55">
        <v>7720574.4900000002</v>
      </c>
      <c r="L31" s="55">
        <v>2501931.88</v>
      </c>
      <c r="M31" s="12">
        <v>19</v>
      </c>
      <c r="N31" s="11" t="s">
        <v>1033</v>
      </c>
    </row>
    <row r="32" spans="1:16" s="23" customFormat="1" ht="103.2" customHeight="1" x14ac:dyDescent="0.25">
      <c r="A32" s="20">
        <v>29</v>
      </c>
      <c r="B32" s="11" t="s">
        <v>733</v>
      </c>
      <c r="C32" s="11" t="s">
        <v>763</v>
      </c>
      <c r="D32" s="11" t="s">
        <v>155</v>
      </c>
      <c r="E32" s="12" t="s">
        <v>129</v>
      </c>
      <c r="F32" s="21">
        <v>3703010262</v>
      </c>
      <c r="G32" s="100">
        <v>1023701273408</v>
      </c>
      <c r="H32" s="21"/>
      <c r="I32" s="22" t="s">
        <v>175</v>
      </c>
      <c r="J32" s="22"/>
      <c r="K32" s="55">
        <v>8263306.1799999997</v>
      </c>
      <c r="L32" s="55">
        <v>3311476.83</v>
      </c>
      <c r="M32" s="12">
        <v>35</v>
      </c>
      <c r="N32" s="11" t="s">
        <v>1033</v>
      </c>
    </row>
    <row r="33" spans="1:16" s="23" customFormat="1" ht="120" customHeight="1" x14ac:dyDescent="0.25">
      <c r="A33" s="20">
        <v>30</v>
      </c>
      <c r="B33" s="11" t="s">
        <v>779</v>
      </c>
      <c r="C33" s="11" t="s">
        <v>777</v>
      </c>
      <c r="D33" s="11" t="s">
        <v>1481</v>
      </c>
      <c r="E33" s="12" t="s">
        <v>130</v>
      </c>
      <c r="F33" s="21">
        <v>3703011795</v>
      </c>
      <c r="G33" s="100">
        <v>1023701274145</v>
      </c>
      <c r="H33" s="21"/>
      <c r="I33" s="22" t="s">
        <v>175</v>
      </c>
      <c r="J33" s="22"/>
      <c r="K33" s="55">
        <v>10443071.6</v>
      </c>
      <c r="L33" s="55">
        <v>2757088.45</v>
      </c>
      <c r="M33" s="12">
        <v>26</v>
      </c>
      <c r="N33" s="11" t="s">
        <v>1033</v>
      </c>
      <c r="O33" s="62"/>
      <c r="P33" s="62"/>
    </row>
    <row r="34" spans="1:16" s="23" customFormat="1" ht="94.8" customHeight="1" x14ac:dyDescent="0.25">
      <c r="A34" s="20">
        <v>31</v>
      </c>
      <c r="B34" s="11" t="s">
        <v>628</v>
      </c>
      <c r="C34" s="11" t="s">
        <v>634</v>
      </c>
      <c r="D34" s="11" t="s">
        <v>923</v>
      </c>
      <c r="E34" s="12" t="s">
        <v>131</v>
      </c>
      <c r="F34" s="21">
        <v>3703010181</v>
      </c>
      <c r="G34" s="100">
        <v>1023701275278</v>
      </c>
      <c r="H34" s="21"/>
      <c r="I34" s="22" t="s">
        <v>175</v>
      </c>
      <c r="J34" s="22"/>
      <c r="K34" s="55">
        <v>12231962.23</v>
      </c>
      <c r="L34" s="55">
        <v>5004800.8600000003</v>
      </c>
      <c r="M34" s="12">
        <v>28</v>
      </c>
      <c r="N34" s="11" t="s">
        <v>1033</v>
      </c>
    </row>
    <row r="35" spans="1:16" s="23" customFormat="1" ht="91.2" customHeight="1" x14ac:dyDescent="0.25">
      <c r="A35" s="20">
        <v>32</v>
      </c>
      <c r="B35" s="11" t="s">
        <v>632</v>
      </c>
      <c r="C35" s="11" t="s">
        <v>635</v>
      </c>
      <c r="D35" s="11" t="s">
        <v>52</v>
      </c>
      <c r="E35" s="12" t="s">
        <v>132</v>
      </c>
      <c r="F35" s="21">
        <v>3703011731</v>
      </c>
      <c r="G35" s="100">
        <v>1023701273320</v>
      </c>
      <c r="H35" s="21"/>
      <c r="I35" s="22" t="s">
        <v>175</v>
      </c>
      <c r="J35" s="22"/>
      <c r="K35" s="55">
        <v>3095866.91</v>
      </c>
      <c r="L35" s="55">
        <v>915884.2</v>
      </c>
      <c r="M35" s="12">
        <v>23</v>
      </c>
      <c r="N35" s="11" t="s">
        <v>1033</v>
      </c>
    </row>
    <row r="36" spans="1:16" s="23" customFormat="1" ht="94.8" customHeight="1" x14ac:dyDescent="0.25">
      <c r="A36" s="20">
        <v>33</v>
      </c>
      <c r="B36" s="11" t="s">
        <v>752</v>
      </c>
      <c r="C36" s="11" t="s">
        <v>1367</v>
      </c>
      <c r="D36" s="11" t="s">
        <v>53</v>
      </c>
      <c r="E36" s="12" t="s">
        <v>133</v>
      </c>
      <c r="F36" s="21">
        <v>3703010576</v>
      </c>
      <c r="G36" s="100">
        <v>1023701274068</v>
      </c>
      <c r="H36" s="21"/>
      <c r="I36" s="22" t="s">
        <v>175</v>
      </c>
      <c r="J36" s="22"/>
      <c r="K36" s="55">
        <v>4501513.09</v>
      </c>
      <c r="L36" s="55">
        <v>837400.71</v>
      </c>
      <c r="M36" s="12">
        <v>40</v>
      </c>
      <c r="N36" s="11" t="s">
        <v>1033</v>
      </c>
    </row>
    <row r="37" spans="1:16" s="23" customFormat="1" ht="88.2" customHeight="1" x14ac:dyDescent="0.25">
      <c r="A37" s="20">
        <v>34</v>
      </c>
      <c r="B37" s="11" t="s">
        <v>688</v>
      </c>
      <c r="C37" s="11" t="s">
        <v>689</v>
      </c>
      <c r="D37" s="11" t="s">
        <v>690</v>
      </c>
      <c r="E37" s="12" t="s">
        <v>134</v>
      </c>
      <c r="F37" s="21">
        <v>3703010657</v>
      </c>
      <c r="G37" s="100">
        <v>1023701274552</v>
      </c>
      <c r="H37" s="21"/>
      <c r="I37" s="22" t="s">
        <v>175</v>
      </c>
      <c r="J37" s="22"/>
      <c r="K37" s="55">
        <v>2069083.56</v>
      </c>
      <c r="L37" s="55">
        <v>189940.74</v>
      </c>
      <c r="M37" s="12">
        <v>16</v>
      </c>
      <c r="N37" s="11" t="s">
        <v>1033</v>
      </c>
    </row>
    <row r="38" spans="1:16" s="23" customFormat="1" ht="98.4" customHeight="1" x14ac:dyDescent="0.25">
      <c r="A38" s="20">
        <v>35</v>
      </c>
      <c r="B38" s="11" t="s">
        <v>693</v>
      </c>
      <c r="C38" s="11" t="s">
        <v>692</v>
      </c>
      <c r="D38" s="11" t="s">
        <v>54</v>
      </c>
      <c r="E38" s="12" t="s">
        <v>135</v>
      </c>
      <c r="F38" s="21">
        <v>3703010150</v>
      </c>
      <c r="G38" s="100">
        <v>1023701273430</v>
      </c>
      <c r="H38" s="21"/>
      <c r="I38" s="22" t="s">
        <v>175</v>
      </c>
      <c r="J38" s="22"/>
      <c r="K38" s="55">
        <v>36927660.229999997</v>
      </c>
      <c r="L38" s="55">
        <v>27021761.379999999</v>
      </c>
      <c r="M38" s="12">
        <v>23</v>
      </c>
      <c r="N38" s="11" t="s">
        <v>1033</v>
      </c>
    </row>
    <row r="39" spans="1:16" s="23" customFormat="1" ht="94.2" customHeight="1" x14ac:dyDescent="0.25">
      <c r="A39" s="20">
        <v>36</v>
      </c>
      <c r="B39" s="11" t="s">
        <v>737</v>
      </c>
      <c r="C39" s="11" t="s">
        <v>762</v>
      </c>
      <c r="D39" s="11" t="s">
        <v>55</v>
      </c>
      <c r="E39" s="12" t="s">
        <v>136</v>
      </c>
      <c r="F39" s="21">
        <v>3703010199</v>
      </c>
      <c r="G39" s="100">
        <v>1023701274300</v>
      </c>
      <c r="H39" s="21"/>
      <c r="I39" s="22" t="s">
        <v>175</v>
      </c>
      <c r="J39" s="22"/>
      <c r="K39" s="55">
        <v>9760194.3300000001</v>
      </c>
      <c r="L39" s="55">
        <v>1297094.18</v>
      </c>
      <c r="M39" s="12">
        <v>28</v>
      </c>
      <c r="N39" s="11" t="s">
        <v>1033</v>
      </c>
    </row>
    <row r="40" spans="1:16" s="23" customFormat="1" ht="107.4" customHeight="1" x14ac:dyDescent="0.25">
      <c r="A40" s="20">
        <v>37</v>
      </c>
      <c r="B40" s="11" t="s">
        <v>1203</v>
      </c>
      <c r="C40" s="11" t="s">
        <v>1370</v>
      </c>
      <c r="D40" s="11" t="s">
        <v>1334</v>
      </c>
      <c r="E40" s="12" t="s">
        <v>137</v>
      </c>
      <c r="F40" s="21">
        <v>3703010230</v>
      </c>
      <c r="G40" s="100">
        <v>1023701274079</v>
      </c>
      <c r="H40" s="21"/>
      <c r="I40" s="22" t="s">
        <v>175</v>
      </c>
      <c r="J40" s="22"/>
      <c r="K40" s="55">
        <v>7014577.3300000001</v>
      </c>
      <c r="L40" s="55">
        <v>1031426.02</v>
      </c>
      <c r="M40" s="12">
        <v>24</v>
      </c>
      <c r="N40" s="11" t="s">
        <v>1033</v>
      </c>
    </row>
    <row r="41" spans="1:16" s="23" customFormat="1" ht="102.6" customHeight="1" x14ac:dyDescent="0.25">
      <c r="A41" s="20">
        <v>38</v>
      </c>
      <c r="B41" s="11" t="s">
        <v>699</v>
      </c>
      <c r="C41" s="11" t="s">
        <v>932</v>
      </c>
      <c r="D41" s="11" t="s">
        <v>1483</v>
      </c>
      <c r="E41" s="12" t="s">
        <v>138</v>
      </c>
      <c r="F41" s="21">
        <v>3703010618</v>
      </c>
      <c r="G41" s="100">
        <v>1023701275091</v>
      </c>
      <c r="H41" s="21"/>
      <c r="I41" s="22" t="s">
        <v>175</v>
      </c>
      <c r="J41" s="22"/>
      <c r="K41" s="55">
        <v>10565312.439999999</v>
      </c>
      <c r="L41" s="55">
        <v>4416712.38</v>
      </c>
      <c r="M41" s="12">
        <v>24</v>
      </c>
      <c r="N41" s="11" t="s">
        <v>1033</v>
      </c>
    </row>
    <row r="42" spans="1:16" s="23" customFormat="1" ht="92.4" customHeight="1" x14ac:dyDescent="0.25">
      <c r="A42" s="20">
        <v>39</v>
      </c>
      <c r="B42" s="11" t="s">
        <v>755</v>
      </c>
      <c r="C42" s="11" t="s">
        <v>756</v>
      </c>
      <c r="D42" s="11" t="s">
        <v>56</v>
      </c>
      <c r="E42" s="12" t="s">
        <v>139</v>
      </c>
      <c r="F42" s="21">
        <v>3703010103</v>
      </c>
      <c r="G42" s="100">
        <v>1023701274541</v>
      </c>
      <c r="H42" s="21"/>
      <c r="I42" s="22" t="s">
        <v>175</v>
      </c>
      <c r="J42" s="22"/>
      <c r="K42" s="55">
        <v>6393358.7800000003</v>
      </c>
      <c r="L42" s="55">
        <v>1538295.34</v>
      </c>
      <c r="M42" s="12">
        <v>18</v>
      </c>
      <c r="N42" s="11" t="s">
        <v>1033</v>
      </c>
    </row>
    <row r="43" spans="1:16" s="23" customFormat="1" ht="90" customHeight="1" x14ac:dyDescent="0.25">
      <c r="A43" s="20">
        <v>40</v>
      </c>
      <c r="B43" s="11" t="s">
        <v>701</v>
      </c>
      <c r="C43" s="11" t="s">
        <v>702</v>
      </c>
      <c r="D43" s="11" t="s">
        <v>57</v>
      </c>
      <c r="E43" s="12" t="s">
        <v>140</v>
      </c>
      <c r="F43" s="21">
        <v>3703010110</v>
      </c>
      <c r="G43" s="100">
        <v>1023701273386</v>
      </c>
      <c r="H43" s="21"/>
      <c r="I43" s="22" t="s">
        <v>175</v>
      </c>
      <c r="J43" s="22"/>
      <c r="K43" s="55">
        <v>8204451.4900000002</v>
      </c>
      <c r="L43" s="55">
        <v>1916963.66</v>
      </c>
      <c r="M43" s="12">
        <v>27</v>
      </c>
      <c r="N43" s="11" t="s">
        <v>1033</v>
      </c>
    </row>
    <row r="44" spans="1:16" s="23" customFormat="1" ht="90" customHeight="1" x14ac:dyDescent="0.25">
      <c r="A44" s="20">
        <v>41</v>
      </c>
      <c r="B44" s="11" t="s">
        <v>705</v>
      </c>
      <c r="C44" s="11" t="s">
        <v>706</v>
      </c>
      <c r="D44" s="11" t="s">
        <v>1617</v>
      </c>
      <c r="E44" s="12" t="s">
        <v>141</v>
      </c>
      <c r="F44" s="21">
        <v>3703010167</v>
      </c>
      <c r="G44" s="100">
        <v>1023701274520</v>
      </c>
      <c r="H44" s="21"/>
      <c r="I44" s="22" t="s">
        <v>175</v>
      </c>
      <c r="J44" s="22"/>
      <c r="K44" s="55">
        <v>9422168.9700000007</v>
      </c>
      <c r="L44" s="55">
        <v>2128498.1</v>
      </c>
      <c r="M44" s="12">
        <v>23</v>
      </c>
      <c r="N44" s="11" t="s">
        <v>1033</v>
      </c>
    </row>
    <row r="45" spans="1:16" s="23" customFormat="1" ht="92.4" customHeight="1" x14ac:dyDescent="0.25">
      <c r="A45" s="20">
        <v>42</v>
      </c>
      <c r="B45" s="11" t="s">
        <v>768</v>
      </c>
      <c r="C45" s="11" t="s">
        <v>933</v>
      </c>
      <c r="D45" s="11" t="s">
        <v>1362</v>
      </c>
      <c r="E45" s="12" t="s">
        <v>142</v>
      </c>
      <c r="F45" s="21">
        <v>3703010128</v>
      </c>
      <c r="G45" s="100">
        <v>1023701274090</v>
      </c>
      <c r="H45" s="21"/>
      <c r="I45" s="22" t="s">
        <v>175</v>
      </c>
      <c r="J45" s="22"/>
      <c r="K45" s="55">
        <v>9494739.2799999993</v>
      </c>
      <c r="L45" s="55">
        <v>1768702.68</v>
      </c>
      <c r="M45" s="12">
        <v>41</v>
      </c>
      <c r="N45" s="11" t="s">
        <v>1033</v>
      </c>
      <c r="P45" s="23" t="s">
        <v>1365</v>
      </c>
    </row>
    <row r="46" spans="1:16" s="23" customFormat="1" ht="91.2" customHeight="1" x14ac:dyDescent="0.25">
      <c r="A46" s="20">
        <v>43</v>
      </c>
      <c r="B46" s="11" t="s">
        <v>739</v>
      </c>
      <c r="C46" s="11" t="s">
        <v>761</v>
      </c>
      <c r="D46" s="11" t="s">
        <v>934</v>
      </c>
      <c r="E46" s="12" t="s">
        <v>143</v>
      </c>
      <c r="F46" s="21">
        <v>3703010135</v>
      </c>
      <c r="G46" s="100">
        <v>1023701275223</v>
      </c>
      <c r="H46" s="21"/>
      <c r="I46" s="22" t="s">
        <v>175</v>
      </c>
      <c r="J46" s="22"/>
      <c r="K46" s="55">
        <v>6374696.3600000003</v>
      </c>
      <c r="L46" s="55">
        <v>1257350.0900000001</v>
      </c>
      <c r="M46" s="12">
        <v>27</v>
      </c>
      <c r="N46" s="11" t="s">
        <v>1033</v>
      </c>
      <c r="P46" s="23" t="s">
        <v>1365</v>
      </c>
    </row>
    <row r="47" spans="1:16" s="23" customFormat="1" ht="87.6" customHeight="1" x14ac:dyDescent="0.25">
      <c r="A47" s="20">
        <v>44</v>
      </c>
      <c r="B47" s="11" t="s">
        <v>639</v>
      </c>
      <c r="C47" s="11" t="s">
        <v>1206</v>
      </c>
      <c r="D47" s="11" t="s">
        <v>1207</v>
      </c>
      <c r="E47" s="12" t="s">
        <v>144</v>
      </c>
      <c r="F47" s="21">
        <v>3703010590</v>
      </c>
      <c r="G47" s="100">
        <v>1023701275465</v>
      </c>
      <c r="H47" s="21"/>
      <c r="I47" s="22" t="s">
        <v>175</v>
      </c>
      <c r="J47" s="22"/>
      <c r="K47" s="55">
        <v>13637001.949999999</v>
      </c>
      <c r="L47" s="55">
        <v>5512087.25</v>
      </c>
      <c r="M47" s="12">
        <v>18</v>
      </c>
      <c r="N47" s="11" t="s">
        <v>1033</v>
      </c>
    </row>
    <row r="48" spans="1:16" s="23" customFormat="1" ht="97.2" customHeight="1" x14ac:dyDescent="0.25">
      <c r="A48" s="20">
        <v>45</v>
      </c>
      <c r="B48" s="11" t="s">
        <v>642</v>
      </c>
      <c r="C48" s="11" t="s">
        <v>643</v>
      </c>
      <c r="D48" s="11" t="s">
        <v>468</v>
      </c>
      <c r="E48" s="12" t="s">
        <v>199</v>
      </c>
      <c r="F48" s="21">
        <v>3703010174</v>
      </c>
      <c r="G48" s="100">
        <v>1023701274134</v>
      </c>
      <c r="H48" s="21"/>
      <c r="I48" s="22" t="s">
        <v>175</v>
      </c>
      <c r="J48" s="22"/>
      <c r="K48" s="55">
        <v>27466282.699999999</v>
      </c>
      <c r="L48" s="55">
        <v>14658699.039999999</v>
      </c>
      <c r="M48" s="12">
        <v>46</v>
      </c>
      <c r="N48" s="11" t="s">
        <v>1033</v>
      </c>
      <c r="O48" s="62"/>
    </row>
    <row r="49" spans="1:16" s="23" customFormat="1" ht="145.19999999999999" customHeight="1" x14ac:dyDescent="0.25">
      <c r="A49" s="20">
        <v>46</v>
      </c>
      <c r="B49" s="11" t="s">
        <v>235</v>
      </c>
      <c r="C49" s="11" t="s">
        <v>1012</v>
      </c>
      <c r="D49" s="11" t="s">
        <v>469</v>
      </c>
      <c r="E49" s="12" t="s">
        <v>320</v>
      </c>
      <c r="F49" s="21">
        <v>3703008898</v>
      </c>
      <c r="G49" s="100">
        <v>1023701273034</v>
      </c>
      <c r="H49" s="21"/>
      <c r="I49" s="22" t="s">
        <v>175</v>
      </c>
      <c r="J49" s="22"/>
      <c r="K49" s="55">
        <v>1166699.7</v>
      </c>
      <c r="L49" s="55">
        <v>0</v>
      </c>
      <c r="M49" s="12">
        <v>16</v>
      </c>
      <c r="N49" s="11" t="s">
        <v>1440</v>
      </c>
    </row>
    <row r="50" spans="1:16" s="23" customFormat="1" ht="88.8" customHeight="1" x14ac:dyDescent="0.25">
      <c r="A50" s="20">
        <v>47</v>
      </c>
      <c r="B50" s="11" t="s">
        <v>612</v>
      </c>
      <c r="C50" s="11" t="s">
        <v>1070</v>
      </c>
      <c r="D50" s="11" t="s">
        <v>611</v>
      </c>
      <c r="E50" s="12" t="s">
        <v>69</v>
      </c>
      <c r="F50" s="21">
        <v>3703012301</v>
      </c>
      <c r="G50" s="100">
        <v>1023701274167</v>
      </c>
      <c r="H50" s="21"/>
      <c r="I50" s="22" t="s">
        <v>175</v>
      </c>
      <c r="J50" s="22"/>
      <c r="K50" s="15">
        <v>55319204.909999996</v>
      </c>
      <c r="L50" s="15">
        <v>18972147.09</v>
      </c>
      <c r="M50" s="12">
        <v>89</v>
      </c>
      <c r="N50" s="11" t="s">
        <v>1069</v>
      </c>
    </row>
    <row r="51" spans="1:16" s="23" customFormat="1" ht="88.8" customHeight="1" x14ac:dyDescent="0.25">
      <c r="A51" s="20">
        <v>48</v>
      </c>
      <c r="B51" s="11" t="s">
        <v>801</v>
      </c>
      <c r="C51" s="11" t="s">
        <v>806</v>
      </c>
      <c r="D51" s="11" t="s">
        <v>1474</v>
      </c>
      <c r="E51" s="12" t="s">
        <v>70</v>
      </c>
      <c r="F51" s="21">
        <v>3703012238</v>
      </c>
      <c r="G51" s="100">
        <v>1023701273507</v>
      </c>
      <c r="H51" s="21"/>
      <c r="I51" s="22" t="s">
        <v>175</v>
      </c>
      <c r="J51" s="22"/>
      <c r="K51" s="55">
        <v>61532249.409999996</v>
      </c>
      <c r="L51" s="55">
        <v>30213193.300000001</v>
      </c>
      <c r="M51" s="12">
        <v>42</v>
      </c>
      <c r="N51" s="11" t="s">
        <v>463</v>
      </c>
    </row>
    <row r="52" spans="1:16" s="23" customFormat="1" ht="115.2" customHeight="1" x14ac:dyDescent="0.25">
      <c r="A52" s="20">
        <v>49</v>
      </c>
      <c r="B52" s="11" t="s">
        <v>660</v>
      </c>
      <c r="C52" s="11" t="s">
        <v>1441</v>
      </c>
      <c r="D52" s="11" t="s">
        <v>342</v>
      </c>
      <c r="E52" s="12" t="s">
        <v>71</v>
      </c>
      <c r="F52" s="21">
        <v>3703012414</v>
      </c>
      <c r="G52" s="100">
        <v>1023701273760</v>
      </c>
      <c r="H52" s="21"/>
      <c r="I52" s="22" t="s">
        <v>175</v>
      </c>
      <c r="J52" s="22"/>
      <c r="K52" s="55">
        <v>29603193.719999999</v>
      </c>
      <c r="L52" s="55">
        <v>1689431.55</v>
      </c>
      <c r="M52" s="12">
        <v>45</v>
      </c>
      <c r="N52" s="11" t="s">
        <v>463</v>
      </c>
      <c r="P52" s="23" t="s">
        <v>1365</v>
      </c>
    </row>
    <row r="53" spans="1:16" s="23" customFormat="1" ht="96.6" x14ac:dyDescent="0.25">
      <c r="A53" s="20">
        <v>50</v>
      </c>
      <c r="B53" s="11" t="s">
        <v>653</v>
      </c>
      <c r="C53" s="11" t="s">
        <v>654</v>
      </c>
      <c r="D53" s="11" t="s">
        <v>1074</v>
      </c>
      <c r="E53" s="12" t="s">
        <v>381</v>
      </c>
      <c r="F53" s="21">
        <v>3703012213</v>
      </c>
      <c r="G53" s="100">
        <v>1023701274244</v>
      </c>
      <c r="H53" s="21" t="s">
        <v>1365</v>
      </c>
      <c r="I53" s="22" t="s">
        <v>175</v>
      </c>
      <c r="J53" s="22" t="s">
        <v>1365</v>
      </c>
      <c r="K53" s="55">
        <v>31803156.280000001</v>
      </c>
      <c r="L53" s="55">
        <v>2601020.9700000002</v>
      </c>
      <c r="M53" s="12">
        <v>52</v>
      </c>
      <c r="N53" s="11" t="s">
        <v>463</v>
      </c>
    </row>
    <row r="54" spans="1:16" s="23" customFormat="1" ht="92.4" customHeight="1" x14ac:dyDescent="0.25">
      <c r="A54" s="20">
        <v>51</v>
      </c>
      <c r="B54" s="11" t="s">
        <v>538</v>
      </c>
      <c r="C54" s="11" t="s">
        <v>993</v>
      </c>
      <c r="D54" s="11" t="s">
        <v>537</v>
      </c>
      <c r="E54" s="12" t="s">
        <v>382</v>
      </c>
      <c r="F54" s="21">
        <v>3703012157</v>
      </c>
      <c r="G54" s="100">
        <v>1023701273584</v>
      </c>
      <c r="H54" s="21"/>
      <c r="I54" s="22" t="s">
        <v>175</v>
      </c>
      <c r="J54" s="22" t="s">
        <v>1365</v>
      </c>
      <c r="K54" s="55">
        <v>20519966.02</v>
      </c>
      <c r="L54" s="55">
        <v>1106596.1200000001</v>
      </c>
      <c r="M54" s="12">
        <v>26</v>
      </c>
      <c r="N54" s="11" t="s">
        <v>463</v>
      </c>
    </row>
    <row r="55" spans="1:16" s="23" customFormat="1" ht="91.2" customHeight="1" x14ac:dyDescent="0.25">
      <c r="A55" s="20">
        <v>52</v>
      </c>
      <c r="B55" s="11" t="s">
        <v>996</v>
      </c>
      <c r="C55" s="11" t="s">
        <v>1452</v>
      </c>
      <c r="D55" s="11" t="s">
        <v>1610</v>
      </c>
      <c r="E55" s="12" t="s">
        <v>383</v>
      </c>
      <c r="F55" s="21">
        <v>3703012140</v>
      </c>
      <c r="G55" s="100">
        <v>1023701273540</v>
      </c>
      <c r="H55" s="21"/>
      <c r="I55" s="22" t="s">
        <v>175</v>
      </c>
      <c r="J55" s="22"/>
      <c r="K55" s="55">
        <v>23058911.329999998</v>
      </c>
      <c r="L55" s="15">
        <v>5202541.7</v>
      </c>
      <c r="M55" s="12">
        <v>28</v>
      </c>
      <c r="N55" s="11" t="s">
        <v>463</v>
      </c>
    </row>
    <row r="56" spans="1:16" s="23" customFormat="1" ht="93.6" customHeight="1" x14ac:dyDescent="0.25">
      <c r="A56" s="20">
        <v>53</v>
      </c>
      <c r="B56" s="11" t="s">
        <v>709</v>
      </c>
      <c r="C56" s="11" t="s">
        <v>1257</v>
      </c>
      <c r="D56" s="11" t="s">
        <v>303</v>
      </c>
      <c r="E56" s="12" t="s">
        <v>384</v>
      </c>
      <c r="F56" s="21">
        <v>3703012125</v>
      </c>
      <c r="G56" s="100">
        <v>1023701274255</v>
      </c>
      <c r="H56" s="21"/>
      <c r="I56" s="22" t="s">
        <v>175</v>
      </c>
      <c r="J56" s="22"/>
      <c r="K56" s="55">
        <v>231448100.06999999</v>
      </c>
      <c r="L56" s="55">
        <v>154222818.18000001</v>
      </c>
      <c r="M56" s="12">
        <v>70</v>
      </c>
      <c r="N56" s="11" t="s">
        <v>1069</v>
      </c>
    </row>
    <row r="57" spans="1:16" s="23" customFormat="1" ht="88.2" customHeight="1" x14ac:dyDescent="0.25">
      <c r="A57" s="20">
        <v>54</v>
      </c>
      <c r="B57" s="11" t="s">
        <v>713</v>
      </c>
      <c r="C57" s="11" t="s">
        <v>1259</v>
      </c>
      <c r="D57" s="11" t="s">
        <v>304</v>
      </c>
      <c r="E57" s="12" t="s">
        <v>385</v>
      </c>
      <c r="F57" s="21">
        <v>3703012260</v>
      </c>
      <c r="G57" s="100">
        <v>1023701274233</v>
      </c>
      <c r="H57" s="21"/>
      <c r="I57" s="22" t="s">
        <v>175</v>
      </c>
      <c r="J57" s="22"/>
      <c r="K57" s="55">
        <v>21026713.41</v>
      </c>
      <c r="L57" s="55">
        <v>4222378.58</v>
      </c>
      <c r="M57" s="12">
        <v>18</v>
      </c>
      <c r="N57" s="11" t="s">
        <v>463</v>
      </c>
    </row>
    <row r="58" spans="1:16" s="23" customFormat="1" ht="90" customHeight="1" x14ac:dyDescent="0.25">
      <c r="A58" s="20">
        <v>55</v>
      </c>
      <c r="B58" s="11" t="s">
        <v>1220</v>
      </c>
      <c r="C58" s="11" t="s">
        <v>759</v>
      </c>
      <c r="D58" s="11" t="s">
        <v>1612</v>
      </c>
      <c r="E58" s="12" t="s">
        <v>200</v>
      </c>
      <c r="F58" s="21">
        <v>3703010569</v>
      </c>
      <c r="G58" s="100">
        <v>1023701273694</v>
      </c>
      <c r="H58" s="21"/>
      <c r="I58" s="22" t="s">
        <v>175</v>
      </c>
      <c r="J58" s="22"/>
      <c r="K58" s="55">
        <v>11230422.59</v>
      </c>
      <c r="L58" s="55">
        <v>0</v>
      </c>
      <c r="M58" s="12">
        <v>20</v>
      </c>
      <c r="N58" s="11" t="s">
        <v>1069</v>
      </c>
    </row>
    <row r="59" spans="1:16" s="23" customFormat="1" ht="92.4" customHeight="1" x14ac:dyDescent="0.25">
      <c r="A59" s="20">
        <v>56</v>
      </c>
      <c r="B59" s="11" t="s">
        <v>541</v>
      </c>
      <c r="C59" s="11" t="s">
        <v>1453</v>
      </c>
      <c r="D59" s="11" t="s">
        <v>1394</v>
      </c>
      <c r="E59" s="12" t="s">
        <v>162</v>
      </c>
      <c r="F59" s="21">
        <v>3703012220</v>
      </c>
      <c r="G59" s="100">
        <v>1023701273529</v>
      </c>
      <c r="H59" s="21"/>
      <c r="I59" s="22" t="s">
        <v>175</v>
      </c>
      <c r="J59" s="22"/>
      <c r="K59" s="55">
        <v>11700729.01</v>
      </c>
      <c r="L59" s="55">
        <v>1633878.08</v>
      </c>
      <c r="M59" s="12">
        <v>30</v>
      </c>
      <c r="N59" s="11" t="s">
        <v>1069</v>
      </c>
    </row>
    <row r="60" spans="1:16" s="23" customFormat="1" ht="88.8" customHeight="1" x14ac:dyDescent="0.25">
      <c r="A60" s="20">
        <v>57</v>
      </c>
      <c r="B60" s="11" t="s">
        <v>1401</v>
      </c>
      <c r="C60" s="11" t="s">
        <v>645</v>
      </c>
      <c r="D60" s="11" t="s">
        <v>519</v>
      </c>
      <c r="E60" s="12" t="s">
        <v>163</v>
      </c>
      <c r="F60" s="21">
        <v>3703012090</v>
      </c>
      <c r="G60" s="100">
        <v>1023701274266</v>
      </c>
      <c r="H60" s="21"/>
      <c r="I60" s="22" t="s">
        <v>175</v>
      </c>
      <c r="J60" s="22"/>
      <c r="K60" s="55">
        <v>51769143.710000001</v>
      </c>
      <c r="L60" s="15">
        <v>12063436.17</v>
      </c>
      <c r="M60" s="12">
        <v>53</v>
      </c>
      <c r="N60" s="11" t="s">
        <v>463</v>
      </c>
    </row>
    <row r="61" spans="1:16" s="23" customFormat="1" ht="118.2" customHeight="1" x14ac:dyDescent="0.25">
      <c r="A61" s="20">
        <v>58</v>
      </c>
      <c r="B61" s="11" t="s">
        <v>1027</v>
      </c>
      <c r="C61" s="11" t="s">
        <v>1451</v>
      </c>
      <c r="D61" s="11" t="s">
        <v>1395</v>
      </c>
      <c r="E61" s="12" t="s">
        <v>164</v>
      </c>
      <c r="F61" s="21">
        <v>3703012164</v>
      </c>
      <c r="G61" s="100">
        <v>1023701273518</v>
      </c>
      <c r="H61" s="21"/>
      <c r="I61" s="22" t="s">
        <v>175</v>
      </c>
      <c r="J61" s="22"/>
      <c r="K61" s="55">
        <v>52937720</v>
      </c>
      <c r="L61" s="55">
        <v>17064738.399999999</v>
      </c>
      <c r="M61" s="12">
        <v>57</v>
      </c>
      <c r="N61" s="11" t="s">
        <v>1069</v>
      </c>
    </row>
    <row r="62" spans="1:16" s="23" customFormat="1" ht="150.6" customHeight="1" x14ac:dyDescent="0.25">
      <c r="A62" s="20">
        <v>59</v>
      </c>
      <c r="B62" s="11" t="s">
        <v>1009</v>
      </c>
      <c r="C62" s="11" t="s">
        <v>1008</v>
      </c>
      <c r="D62" s="11" t="s">
        <v>305</v>
      </c>
      <c r="E62" s="12" t="s">
        <v>165</v>
      </c>
      <c r="F62" s="21">
        <v>3703012245</v>
      </c>
      <c r="G62" s="100">
        <v>1023701273420</v>
      </c>
      <c r="H62" s="21"/>
      <c r="I62" s="22" t="s">
        <v>175</v>
      </c>
      <c r="J62" s="22"/>
      <c r="K62" s="55">
        <v>40103197.090000004</v>
      </c>
      <c r="L62" s="55">
        <v>8317634.7400000002</v>
      </c>
      <c r="M62" s="12">
        <v>79</v>
      </c>
      <c r="N62" s="11" t="s">
        <v>463</v>
      </c>
    </row>
    <row r="63" spans="1:16" s="23" customFormat="1" ht="90.6" customHeight="1" x14ac:dyDescent="0.25">
      <c r="A63" s="20">
        <v>60</v>
      </c>
      <c r="B63" s="11" t="s">
        <v>418</v>
      </c>
      <c r="C63" s="11" t="s">
        <v>614</v>
      </c>
      <c r="D63" s="11" t="s">
        <v>1471</v>
      </c>
      <c r="E63" s="12" t="s">
        <v>68</v>
      </c>
      <c r="F63" s="100">
        <v>3703013908</v>
      </c>
      <c r="G63" s="100">
        <v>1023701272341</v>
      </c>
      <c r="H63" s="60"/>
      <c r="I63" s="22" t="s">
        <v>175</v>
      </c>
      <c r="J63" s="22"/>
      <c r="K63" s="55">
        <v>661074.29</v>
      </c>
      <c r="L63" s="55">
        <v>0</v>
      </c>
      <c r="M63" s="12">
        <v>8</v>
      </c>
      <c r="N63" s="11" t="s">
        <v>1377</v>
      </c>
    </row>
    <row r="64" spans="1:16" s="23" customFormat="1" ht="129.6" customHeight="1" x14ac:dyDescent="0.25">
      <c r="A64" s="20">
        <v>61</v>
      </c>
      <c r="B64" s="11" t="s">
        <v>1314</v>
      </c>
      <c r="C64" s="11" t="s">
        <v>1438</v>
      </c>
      <c r="D64" s="11" t="s">
        <v>1455</v>
      </c>
      <c r="E64" s="12" t="s">
        <v>67</v>
      </c>
      <c r="F64" s="21">
        <v>3703012654</v>
      </c>
      <c r="G64" s="100">
        <v>1023701274211</v>
      </c>
      <c r="H64" s="21"/>
      <c r="I64" s="22" t="s">
        <v>175</v>
      </c>
      <c r="J64" s="22"/>
      <c r="K64" s="55">
        <v>7958662.4500000002</v>
      </c>
      <c r="L64" s="55">
        <v>936590.78</v>
      </c>
      <c r="M64" s="12">
        <v>24</v>
      </c>
      <c r="N64" s="11" t="s">
        <v>1468</v>
      </c>
    </row>
    <row r="65" spans="1:15" s="23" customFormat="1" ht="128.4" customHeight="1" x14ac:dyDescent="0.25">
      <c r="A65" s="20">
        <v>62</v>
      </c>
      <c r="B65" s="11" t="s">
        <v>835</v>
      </c>
      <c r="C65" s="11" t="s">
        <v>1105</v>
      </c>
      <c r="D65" s="11" t="s">
        <v>1415</v>
      </c>
      <c r="E65" s="12" t="s">
        <v>325</v>
      </c>
      <c r="F65" s="21">
        <v>3703017941</v>
      </c>
      <c r="G65" s="100">
        <v>1063703012031</v>
      </c>
      <c r="H65" s="21"/>
      <c r="I65" s="22" t="s">
        <v>175</v>
      </c>
      <c r="J65" s="22"/>
      <c r="K65" s="55">
        <v>9533134.7300000004</v>
      </c>
      <c r="L65" s="55">
        <v>1615403.94</v>
      </c>
      <c r="M65" s="12">
        <v>27</v>
      </c>
      <c r="N65" s="11" t="s">
        <v>1466</v>
      </c>
    </row>
    <row r="66" spans="1:15" s="23" customFormat="1" ht="108" customHeight="1" x14ac:dyDescent="0.25">
      <c r="A66" s="20">
        <v>63</v>
      </c>
      <c r="B66" s="11" t="s">
        <v>1423</v>
      </c>
      <c r="C66" s="11" t="s">
        <v>992</v>
      </c>
      <c r="D66" s="11" t="s">
        <v>1310</v>
      </c>
      <c r="E66" s="12" t="s">
        <v>193</v>
      </c>
      <c r="F66" s="21">
        <v>3703042401</v>
      </c>
      <c r="G66" s="100">
        <v>1083703001535</v>
      </c>
      <c r="H66" s="21"/>
      <c r="I66" s="22" t="s">
        <v>175</v>
      </c>
      <c r="J66" s="22"/>
      <c r="K66" s="55">
        <v>23331875.41</v>
      </c>
      <c r="L66" s="55">
        <v>5903733.9900000002</v>
      </c>
      <c r="M66" s="12">
        <v>18</v>
      </c>
      <c r="N66" s="11" t="s">
        <v>1425</v>
      </c>
    </row>
    <row r="67" spans="1:15" s="23" customFormat="1" ht="116.4" customHeight="1" x14ac:dyDescent="0.25">
      <c r="A67" s="20">
        <v>64</v>
      </c>
      <c r="B67" s="11" t="s">
        <v>1280</v>
      </c>
      <c r="C67" s="11" t="s">
        <v>981</v>
      </c>
      <c r="D67" s="11" t="s">
        <v>1357</v>
      </c>
      <c r="E67" s="12" t="s">
        <v>532</v>
      </c>
      <c r="F67" s="21">
        <v>3703047640</v>
      </c>
      <c r="G67" s="100">
        <v>1133703000837</v>
      </c>
      <c r="H67" s="21"/>
      <c r="I67" s="22" t="s">
        <v>175</v>
      </c>
      <c r="J67" s="22"/>
      <c r="K67" s="55">
        <v>6565718.25</v>
      </c>
      <c r="L67" s="55">
        <v>382428.71</v>
      </c>
      <c r="M67" s="12">
        <v>21</v>
      </c>
      <c r="N67" s="11" t="s">
        <v>507</v>
      </c>
      <c r="O67" s="62"/>
    </row>
    <row r="68" spans="1:15" s="23" customFormat="1" ht="213" customHeight="1" x14ac:dyDescent="0.25">
      <c r="A68" s="20">
        <v>65</v>
      </c>
      <c r="B68" s="11" t="s">
        <v>1107</v>
      </c>
      <c r="C68" s="11" t="s">
        <v>1108</v>
      </c>
      <c r="D68" s="11" t="s">
        <v>1485</v>
      </c>
      <c r="E68" s="12" t="s">
        <v>1109</v>
      </c>
      <c r="F68" s="100">
        <v>3703021560</v>
      </c>
      <c r="G68" s="100">
        <v>1183702009820</v>
      </c>
      <c r="H68" s="21"/>
      <c r="I68" s="22" t="s">
        <v>175</v>
      </c>
      <c r="J68" s="22"/>
      <c r="K68" s="55">
        <v>1705772.64</v>
      </c>
      <c r="L68" s="55">
        <v>0</v>
      </c>
      <c r="M68" s="12">
        <v>10</v>
      </c>
      <c r="N68" s="11" t="s">
        <v>1110</v>
      </c>
      <c r="O68" s="62"/>
    </row>
    <row r="69" spans="1:15" s="23" customFormat="1" ht="96.6" customHeight="1" x14ac:dyDescent="0.25">
      <c r="A69" s="20">
        <v>66</v>
      </c>
      <c r="B69" s="11" t="s">
        <v>1318</v>
      </c>
      <c r="C69" s="11" t="s">
        <v>1319</v>
      </c>
      <c r="D69" s="11" t="s">
        <v>1361</v>
      </c>
      <c r="E69" s="12" t="s">
        <v>1320</v>
      </c>
      <c r="F69" s="100">
        <v>3703022701</v>
      </c>
      <c r="G69" s="100">
        <v>1193702009896</v>
      </c>
      <c r="H69" s="21"/>
      <c r="I69" s="22" t="s">
        <v>175</v>
      </c>
      <c r="J69" s="22"/>
      <c r="K69" s="55">
        <v>72747075.790000007</v>
      </c>
      <c r="L69" s="55">
        <v>57787610.409999996</v>
      </c>
      <c r="M69" s="12">
        <v>52</v>
      </c>
      <c r="N69" s="11" t="s">
        <v>1033</v>
      </c>
      <c r="O69" s="62"/>
    </row>
    <row r="70" spans="1:15" s="23" customFormat="1" ht="94.8" customHeight="1" x14ac:dyDescent="0.25">
      <c r="A70" s="20">
        <v>67</v>
      </c>
      <c r="B70" s="11" t="s">
        <v>1427</v>
      </c>
      <c r="C70" s="11" t="s">
        <v>1430</v>
      </c>
      <c r="D70" s="11" t="s">
        <v>1431</v>
      </c>
      <c r="E70" s="12" t="s">
        <v>1429</v>
      </c>
      <c r="F70" s="100">
        <v>3703024699</v>
      </c>
      <c r="G70" s="100">
        <v>1213700003813</v>
      </c>
      <c r="H70" s="21"/>
      <c r="I70" s="22" t="s">
        <v>175</v>
      </c>
      <c r="J70" s="22"/>
      <c r="K70" s="55">
        <v>81015373.400000006</v>
      </c>
      <c r="L70" s="55">
        <v>49115349.130000003</v>
      </c>
      <c r="M70" s="12">
        <v>28</v>
      </c>
      <c r="N70" s="11" t="s">
        <v>1432</v>
      </c>
      <c r="O70" s="62"/>
    </row>
    <row r="71" spans="1:15" s="23" customFormat="1" ht="111.6" customHeight="1" x14ac:dyDescent="0.25">
      <c r="A71" s="20">
        <v>68</v>
      </c>
      <c r="B71" s="11" t="s">
        <v>1426</v>
      </c>
      <c r="C71" s="11" t="s">
        <v>1459</v>
      </c>
      <c r="D71" s="11" t="s">
        <v>1473</v>
      </c>
      <c r="E71" s="12" t="s">
        <v>1435</v>
      </c>
      <c r="F71" s="100">
        <v>3703025283</v>
      </c>
      <c r="G71" s="100">
        <v>1213700015132</v>
      </c>
      <c r="H71" s="21"/>
      <c r="I71" s="22" t="s">
        <v>175</v>
      </c>
      <c r="J71" s="285"/>
      <c r="K71" s="286">
        <v>28313108.199999999</v>
      </c>
      <c r="L71" s="286">
        <v>8353266.6200000001</v>
      </c>
      <c r="M71" s="12">
        <v>36</v>
      </c>
      <c r="N71" s="11" t="s">
        <v>1436</v>
      </c>
      <c r="O71" s="62"/>
    </row>
    <row r="72" spans="1:15" ht="14.4" x14ac:dyDescent="0.25">
      <c r="A72" s="473" t="s">
        <v>1293</v>
      </c>
      <c r="B72" s="474"/>
      <c r="C72" s="474"/>
      <c r="D72" s="474"/>
      <c r="E72" s="474"/>
      <c r="F72" s="474"/>
      <c r="G72" s="474"/>
      <c r="H72" s="474"/>
      <c r="I72" s="475"/>
      <c r="J72" s="306"/>
      <c r="K72" s="195">
        <f>SUM(K4:K71)</f>
        <v>2044144193.9100006</v>
      </c>
      <c r="L72" s="195">
        <f>SUM(L4:L71)</f>
        <v>1030376933.2400001</v>
      </c>
    </row>
    <row r="73" spans="1:15" x14ac:dyDescent="0.25">
      <c r="K73" s="196"/>
      <c r="L73" s="196"/>
    </row>
    <row r="74" spans="1:15" x14ac:dyDescent="0.25">
      <c r="L74" s="196"/>
    </row>
    <row r="75" spans="1:15" hidden="1" x14ac:dyDescent="0.25">
      <c r="J75" s="34" t="s">
        <v>1406</v>
      </c>
      <c r="K75" s="196">
        <f>SUM(K19:K48)+K69</f>
        <v>386674517.11000001</v>
      </c>
      <c r="L75" s="196">
        <f>SUM(L19:L48)+L69</f>
        <v>181927438.06999999</v>
      </c>
    </row>
    <row r="76" spans="1:15" hidden="1" x14ac:dyDescent="0.25">
      <c r="J76" s="34" t="s">
        <v>1407</v>
      </c>
      <c r="K76" s="196" t="e">
        <f>SUM(K50:K62)+#REF!</f>
        <v>#REF!</v>
      </c>
      <c r="L76" s="196" t="e">
        <f>SUM(L50:L62)+#REF!</f>
        <v>#REF!</v>
      </c>
    </row>
    <row r="77" spans="1:15" hidden="1" x14ac:dyDescent="0.25">
      <c r="J77" s="34" t="s">
        <v>1408</v>
      </c>
      <c r="K77" s="196">
        <f>K7+K8+K16+K17</f>
        <v>50598961.149999991</v>
      </c>
      <c r="L77" s="196">
        <f>L7+L8+L16+L17</f>
        <v>11667275.199999999</v>
      </c>
    </row>
    <row r="78" spans="1:15" hidden="1" x14ac:dyDescent="0.25">
      <c r="J78" s="34" t="s">
        <v>1409</v>
      </c>
      <c r="K78" s="196">
        <f>K10+K15+K64+K65</f>
        <v>69182018.849999994</v>
      </c>
      <c r="L78" s="196">
        <f>L10+L15+L64+L65</f>
        <v>26525616.050000001</v>
      </c>
    </row>
    <row r="79" spans="1:15" hidden="1" x14ac:dyDescent="0.25">
      <c r="J79" s="34" t="s">
        <v>1410</v>
      </c>
      <c r="K79" s="196">
        <f>K5+K6+K9+K12</f>
        <v>100097859.74000001</v>
      </c>
      <c r="L79" s="196">
        <f>L5+L6+L9+L12</f>
        <v>34480216.609999999</v>
      </c>
    </row>
    <row r="80" spans="1:15" hidden="1" x14ac:dyDescent="0.25">
      <c r="J80" s="34" t="s">
        <v>1411</v>
      </c>
      <c r="K80" s="196" t="e">
        <f>K4+K11+#REF!+K13+K14+K18+K49+K63+K66+K67+K68</f>
        <v>#REF!</v>
      </c>
      <c r="L80" s="196" t="e">
        <f>L4+L11+#REF!+L13+L14+L18+L49+L63+L66+L67+L68</f>
        <v>#REF!</v>
      </c>
    </row>
    <row r="81" spans="11:12" hidden="1" x14ac:dyDescent="0.25">
      <c r="K81" s="196" t="e">
        <f>SUM(K75:K80)</f>
        <v>#REF!</v>
      </c>
      <c r="L81" s="196" t="e">
        <f>SUM(L75:L80)</f>
        <v>#REF!</v>
      </c>
    </row>
    <row r="83" spans="11:12" x14ac:dyDescent="0.25">
      <c r="K83" s="34"/>
      <c r="L83" s="34"/>
    </row>
    <row r="84" spans="11:12" x14ac:dyDescent="0.25">
      <c r="K84" s="34"/>
      <c r="L84" s="34"/>
    </row>
    <row r="85" spans="11:12" x14ac:dyDescent="0.25">
      <c r="K85" s="34"/>
      <c r="L85" s="34"/>
    </row>
    <row r="86" spans="11:12" x14ac:dyDescent="0.25">
      <c r="K86" s="34"/>
      <c r="L86" s="34"/>
    </row>
    <row r="87" spans="11:12" x14ac:dyDescent="0.25">
      <c r="K87" s="34"/>
      <c r="L87" s="34"/>
    </row>
    <row r="88" spans="11:12" x14ac:dyDescent="0.25">
      <c r="K88" s="34"/>
      <c r="L88" s="34"/>
    </row>
    <row r="89" spans="11:12" x14ac:dyDescent="0.25">
      <c r="K89" s="34"/>
      <c r="L89" s="34"/>
    </row>
  </sheetData>
  <mergeCells count="2">
    <mergeCell ref="A1:N1"/>
    <mergeCell ref="A72:I72"/>
  </mergeCells>
  <phoneticPr fontId="1" type="noConversion"/>
  <pageMargins left="0.19685039370078741" right="0.19685039370078741" top="0.78740157480314965" bottom="0.19685039370078741" header="0.19685039370078741" footer="0"/>
  <pageSetup paperSize="9" scale="71" orientation="landscape" r:id="rId1"/>
  <headerFooter>
    <oddHeader>&amp;R&amp;"Times New Roman,полужирный курсив"Раздел 1.3.2.</oddHeader>
  </headerFooter>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P14"/>
  <sheetViews>
    <sheetView view="pageLayout" topLeftCell="A13" zoomScaleNormal="100" zoomScaleSheetLayoutView="100" workbookViewId="0">
      <selection activeCell="E3" sqref="E3"/>
    </sheetView>
  </sheetViews>
  <sheetFormatPr defaultColWidth="9.109375" defaultRowHeight="13.2" x14ac:dyDescent="0.25"/>
  <cols>
    <col min="1" max="1" width="4.6640625" style="34" customWidth="1"/>
    <col min="2" max="2" width="24.109375" style="34" customWidth="1"/>
    <col min="3" max="3" width="17.6640625" style="34" customWidth="1"/>
    <col min="4" max="4" width="22.109375" style="34" customWidth="1"/>
    <col min="5" max="5" width="7.33203125" style="34" customWidth="1"/>
    <col min="6" max="6" width="4.5546875" style="34" customWidth="1"/>
    <col min="7" max="7" width="17" style="34" customWidth="1"/>
    <col min="8" max="8" width="20.109375" style="34" customWidth="1"/>
    <col min="9" max="9" width="5.44140625" style="34" customWidth="1"/>
    <col min="10" max="10" width="12.88671875" style="34" customWidth="1"/>
    <col min="11" max="11" width="14.5546875" style="34" customWidth="1"/>
    <col min="12" max="12" width="13.88671875" style="34" customWidth="1"/>
    <col min="13" max="13" width="6.33203125" style="34" customWidth="1"/>
    <col min="14" max="14" width="21.88671875" style="34" customWidth="1"/>
    <col min="15" max="15" width="0.109375" style="34" customWidth="1"/>
    <col min="16" max="16384" width="9.109375" style="34"/>
  </cols>
  <sheetData>
    <row r="1" spans="1:16" ht="83.25" customHeight="1" x14ac:dyDescent="0.25">
      <c r="A1" s="447" t="s">
        <v>1586</v>
      </c>
      <c r="B1" s="447"/>
      <c r="C1" s="447"/>
      <c r="D1" s="447"/>
      <c r="E1" s="447"/>
      <c r="F1" s="447"/>
      <c r="G1" s="447"/>
      <c r="H1" s="447"/>
      <c r="I1" s="447"/>
      <c r="J1" s="447"/>
      <c r="K1" s="447"/>
      <c r="L1" s="447"/>
      <c r="M1" s="447"/>
      <c r="N1" s="447"/>
    </row>
    <row r="2" spans="1:16" ht="152.4" customHeight="1" x14ac:dyDescent="0.25">
      <c r="A2" s="175" t="s">
        <v>267</v>
      </c>
      <c r="B2" s="175" t="s">
        <v>296</v>
      </c>
      <c r="C2" s="175" t="s">
        <v>403</v>
      </c>
      <c r="D2" s="175" t="s">
        <v>404</v>
      </c>
      <c r="E2" s="186" t="s">
        <v>405</v>
      </c>
      <c r="F2" s="186" t="s">
        <v>387</v>
      </c>
      <c r="G2" s="175" t="s">
        <v>1096</v>
      </c>
      <c r="H2" s="175" t="s">
        <v>1097</v>
      </c>
      <c r="I2" s="186" t="s">
        <v>388</v>
      </c>
      <c r="J2" s="175" t="s">
        <v>1098</v>
      </c>
      <c r="K2" s="175" t="s">
        <v>182</v>
      </c>
      <c r="L2" s="175" t="s">
        <v>275</v>
      </c>
      <c r="M2" s="186" t="s">
        <v>180</v>
      </c>
      <c r="N2" s="175" t="s">
        <v>181</v>
      </c>
    </row>
    <row r="3" spans="1:16" s="23" customFormat="1" ht="14.4" x14ac:dyDescent="0.25">
      <c r="A3" s="193">
        <v>1</v>
      </c>
      <c r="B3" s="193">
        <f t="shared" ref="B3:F3" si="0">A3+1</f>
        <v>2</v>
      </c>
      <c r="C3" s="193">
        <f t="shared" si="0"/>
        <v>3</v>
      </c>
      <c r="D3" s="193">
        <f t="shared" si="0"/>
        <v>4</v>
      </c>
      <c r="E3" s="193">
        <f t="shared" si="0"/>
        <v>5</v>
      </c>
      <c r="F3" s="193">
        <f t="shared" si="0"/>
        <v>6</v>
      </c>
      <c r="G3" s="193">
        <f t="shared" ref="G3" si="1">F3+1</f>
        <v>7</v>
      </c>
      <c r="H3" s="193">
        <f t="shared" ref="H3" si="2">G3+1</f>
        <v>8</v>
      </c>
      <c r="I3" s="193">
        <f t="shared" ref="I3" si="3">H3+1</f>
        <v>9</v>
      </c>
      <c r="J3" s="193">
        <f t="shared" ref="J3" si="4">I3+1</f>
        <v>10</v>
      </c>
      <c r="K3" s="193">
        <f t="shared" ref="K3" si="5">J3+1</f>
        <v>11</v>
      </c>
      <c r="L3" s="193">
        <f t="shared" ref="L3" si="6">K3+1</f>
        <v>12</v>
      </c>
      <c r="M3" s="193">
        <f t="shared" ref="M3" si="7">L3+1</f>
        <v>13</v>
      </c>
      <c r="N3" s="193">
        <f t="shared" ref="N3" si="8">M3+1</f>
        <v>14</v>
      </c>
      <c r="O3" s="371">
        <f t="shared" ref="O3" si="9">N3+1</f>
        <v>15</v>
      </c>
      <c r="P3" s="372"/>
    </row>
    <row r="4" spans="1:16" s="23" customFormat="1" ht="87.6" customHeight="1" x14ac:dyDescent="0.25">
      <c r="A4" s="20">
        <v>1</v>
      </c>
      <c r="B4" s="11" t="s">
        <v>276</v>
      </c>
      <c r="C4" s="11" t="s">
        <v>1013</v>
      </c>
      <c r="D4" s="11" t="s">
        <v>1381</v>
      </c>
      <c r="E4" s="12" t="s">
        <v>283</v>
      </c>
      <c r="F4" s="21">
        <v>3703006273</v>
      </c>
      <c r="G4" s="100">
        <v>1023701271901</v>
      </c>
      <c r="H4" s="21"/>
      <c r="I4" s="22" t="s">
        <v>175</v>
      </c>
      <c r="J4" s="22"/>
      <c r="K4" s="15">
        <v>9147697.5800000001</v>
      </c>
      <c r="L4" s="15">
        <v>64173.72</v>
      </c>
      <c r="M4" s="12">
        <v>66</v>
      </c>
      <c r="N4" s="11" t="s">
        <v>355</v>
      </c>
      <c r="O4" s="62"/>
    </row>
    <row r="5" spans="1:16" s="23" customFormat="1" ht="138" customHeight="1" x14ac:dyDescent="0.25">
      <c r="A5" s="20">
        <v>2</v>
      </c>
      <c r="B5" s="11" t="s">
        <v>84</v>
      </c>
      <c r="C5" s="11" t="s">
        <v>178</v>
      </c>
      <c r="D5" s="11" t="s">
        <v>1470</v>
      </c>
      <c r="E5" s="12" t="s">
        <v>242</v>
      </c>
      <c r="F5" s="21">
        <v>3703004452</v>
      </c>
      <c r="G5" s="100">
        <v>1023701272770</v>
      </c>
      <c r="H5" s="21"/>
      <c r="I5" s="22" t="s">
        <v>175</v>
      </c>
      <c r="J5" s="22"/>
      <c r="K5" s="15">
        <v>3138145.71</v>
      </c>
      <c r="L5" s="15">
        <v>0</v>
      </c>
      <c r="M5" s="12">
        <v>16</v>
      </c>
      <c r="N5" s="11" t="s">
        <v>29</v>
      </c>
    </row>
    <row r="6" spans="1:16" ht="93" customHeight="1" x14ac:dyDescent="0.25">
      <c r="A6" s="20">
        <v>3</v>
      </c>
      <c r="B6" s="11" t="s">
        <v>517</v>
      </c>
      <c r="C6" s="11" t="s">
        <v>178</v>
      </c>
      <c r="D6" s="11" t="s">
        <v>1356</v>
      </c>
      <c r="E6" s="50" t="s">
        <v>243</v>
      </c>
      <c r="F6" s="21">
        <v>3703006717</v>
      </c>
      <c r="G6" s="100">
        <v>1033700401569</v>
      </c>
      <c r="H6" s="21"/>
      <c r="I6" s="22" t="s">
        <v>175</v>
      </c>
      <c r="J6" s="22"/>
      <c r="K6" s="15">
        <v>1007499.54</v>
      </c>
      <c r="L6" s="15">
        <v>0</v>
      </c>
      <c r="M6" s="12">
        <v>12</v>
      </c>
      <c r="N6" s="11" t="s">
        <v>5</v>
      </c>
    </row>
    <row r="7" spans="1:16" s="23" customFormat="1" ht="110.4" customHeight="1" x14ac:dyDescent="0.25">
      <c r="A7" s="20">
        <v>4</v>
      </c>
      <c r="B7" s="11" t="s">
        <v>462</v>
      </c>
      <c r="C7" s="11" t="s">
        <v>1014</v>
      </c>
      <c r="D7" s="11" t="s">
        <v>1292</v>
      </c>
      <c r="E7" s="12" t="s">
        <v>295</v>
      </c>
      <c r="F7" s="21">
        <v>3703016881</v>
      </c>
      <c r="G7" s="100">
        <v>1063703000503</v>
      </c>
      <c r="H7" s="21"/>
      <c r="I7" s="22" t="s">
        <v>175</v>
      </c>
      <c r="J7" s="22"/>
      <c r="K7" s="15">
        <v>2372027.65</v>
      </c>
      <c r="L7" s="15">
        <v>0</v>
      </c>
      <c r="M7" s="12">
        <v>9</v>
      </c>
      <c r="N7" s="11" t="s">
        <v>282</v>
      </c>
      <c r="O7" s="62"/>
    </row>
    <row r="8" spans="1:16" ht="120.6" customHeight="1" x14ac:dyDescent="0.25">
      <c r="A8" s="20">
        <v>5</v>
      </c>
      <c r="B8" s="11" t="s">
        <v>843</v>
      </c>
      <c r="C8" s="11" t="s">
        <v>178</v>
      </c>
      <c r="D8" s="11" t="s">
        <v>1359</v>
      </c>
      <c r="E8" s="12" t="s">
        <v>174</v>
      </c>
      <c r="F8" s="21">
        <v>3703017363</v>
      </c>
      <c r="G8" s="100">
        <v>1063703007928</v>
      </c>
      <c r="H8" s="21"/>
      <c r="I8" s="22" t="s">
        <v>175</v>
      </c>
      <c r="J8" s="22"/>
      <c r="K8" s="15">
        <v>461295.29</v>
      </c>
      <c r="L8" s="15">
        <v>0</v>
      </c>
      <c r="M8" s="12">
        <v>3</v>
      </c>
      <c r="N8" s="11" t="s">
        <v>502</v>
      </c>
    </row>
    <row r="9" spans="1:16" ht="110.25" customHeight="1" x14ac:dyDescent="0.25">
      <c r="A9" s="20">
        <v>6</v>
      </c>
      <c r="B9" s="11" t="s">
        <v>367</v>
      </c>
      <c r="C9" s="11" t="s">
        <v>980</v>
      </c>
      <c r="D9" s="11" t="s">
        <v>1484</v>
      </c>
      <c r="E9" s="12" t="s">
        <v>368</v>
      </c>
      <c r="F9" s="21">
        <v>3703040860</v>
      </c>
      <c r="G9" s="100">
        <v>1083703000061</v>
      </c>
      <c r="H9" s="21"/>
      <c r="I9" s="22" t="s">
        <v>175</v>
      </c>
      <c r="J9" s="22"/>
      <c r="K9" s="15">
        <v>502948.9</v>
      </c>
      <c r="L9" s="15">
        <v>0</v>
      </c>
      <c r="M9" s="12">
        <v>4.25</v>
      </c>
      <c r="N9" s="11" t="s">
        <v>507</v>
      </c>
    </row>
    <row r="10" spans="1:16" ht="95.4" customHeight="1" x14ac:dyDescent="0.25">
      <c r="A10" s="20">
        <v>7</v>
      </c>
      <c r="B10" s="11" t="s">
        <v>80</v>
      </c>
      <c r="C10" s="11" t="s">
        <v>1171</v>
      </c>
      <c r="D10" s="11" t="s">
        <v>830</v>
      </c>
      <c r="E10" s="12" t="s">
        <v>146</v>
      </c>
      <c r="F10" s="21">
        <v>3703040884</v>
      </c>
      <c r="G10" s="100">
        <v>1083703000040</v>
      </c>
      <c r="H10" s="21"/>
      <c r="I10" s="22" t="s">
        <v>175</v>
      </c>
      <c r="J10" s="22"/>
      <c r="K10" s="15">
        <v>663280.36</v>
      </c>
      <c r="L10" s="15">
        <v>0</v>
      </c>
      <c r="M10" s="12">
        <v>8</v>
      </c>
      <c r="N10" s="11" t="s">
        <v>507</v>
      </c>
      <c r="O10" s="63"/>
    </row>
    <row r="11" spans="1:16" ht="91.2" customHeight="1" x14ac:dyDescent="0.25">
      <c r="A11" s="20">
        <v>8</v>
      </c>
      <c r="B11" s="11" t="s">
        <v>176</v>
      </c>
      <c r="C11" s="11" t="s">
        <v>177</v>
      </c>
      <c r="D11" s="11" t="s">
        <v>473</v>
      </c>
      <c r="E11" s="12" t="s">
        <v>179</v>
      </c>
      <c r="F11" s="21">
        <v>3703040901</v>
      </c>
      <c r="G11" s="100">
        <v>1083703000028</v>
      </c>
      <c r="H11" s="21"/>
      <c r="I11" s="22" t="s">
        <v>175</v>
      </c>
      <c r="J11" s="22"/>
      <c r="K11" s="15">
        <v>1224637.4399999999</v>
      </c>
      <c r="L11" s="15">
        <v>0</v>
      </c>
      <c r="M11" s="12">
        <v>13.9</v>
      </c>
      <c r="N11" s="11" t="s">
        <v>916</v>
      </c>
      <c r="O11" s="63"/>
    </row>
    <row r="12" spans="1:16" ht="14.4" x14ac:dyDescent="0.25">
      <c r="A12" s="473" t="s">
        <v>1294</v>
      </c>
      <c r="B12" s="474"/>
      <c r="C12" s="474"/>
      <c r="D12" s="474"/>
      <c r="E12" s="474"/>
      <c r="F12" s="474"/>
      <c r="G12" s="474"/>
      <c r="H12" s="474"/>
      <c r="I12" s="475"/>
      <c r="J12" s="188"/>
      <c r="K12" s="189">
        <f>SUM(K4:K11)</f>
        <v>18517532.469999999</v>
      </c>
      <c r="L12" s="189">
        <f>SUM(L4:L11)</f>
        <v>64173.72</v>
      </c>
    </row>
    <row r="13" spans="1:16" ht="13.8" thickBot="1" x14ac:dyDescent="0.3"/>
    <row r="14" spans="1:16" ht="18.600000000000001" thickBot="1" x14ac:dyDescent="0.3">
      <c r="A14" s="479" t="s">
        <v>1295</v>
      </c>
      <c r="B14" s="480"/>
      <c r="C14" s="480"/>
      <c r="D14" s="480"/>
      <c r="E14" s="480"/>
      <c r="F14" s="481"/>
      <c r="G14" s="198"/>
      <c r="H14" s="198"/>
      <c r="I14" s="476">
        <f>'1.3.1.'!K8+'1.3.2.'!K72+'1.3.3.'!K12</f>
        <v>2214605582.1300006</v>
      </c>
      <c r="J14" s="477"/>
      <c r="K14" s="477"/>
      <c r="L14" s="476">
        <f>'1.3.1.'!L8+'1.3.2.'!L72+'1.3.3.'!L12</f>
        <v>1045575076.3300002</v>
      </c>
      <c r="M14" s="478"/>
    </row>
  </sheetData>
  <mergeCells count="5">
    <mergeCell ref="A1:N1"/>
    <mergeCell ref="A12:I12"/>
    <mergeCell ref="I14:K14"/>
    <mergeCell ref="L14:M14"/>
    <mergeCell ref="A14:F14"/>
  </mergeCells>
  <phoneticPr fontId="1" type="noConversion"/>
  <pageMargins left="0.19685039370078741" right="0.19685039370078741" top="0.78740157480314965" bottom="0.19685039370078741" header="0.19685039370078741" footer="0"/>
  <pageSetup paperSize="9" scale="76" orientation="landscape" r:id="rId1"/>
  <headerFooter>
    <oddHeader>&amp;R&amp;"Times New Roman,полужирный курсив"Раздел 1.3.3.</oddHead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7</vt:i4>
      </vt:variant>
    </vt:vector>
  </HeadingPairs>
  <TitlesOfParts>
    <vt:vector size="21" baseType="lpstr">
      <vt:lpstr>1.1.1.</vt:lpstr>
      <vt:lpstr>1.1.2.</vt:lpstr>
      <vt:lpstr>1.1.3.</vt:lpstr>
      <vt:lpstr>1.2.1.</vt:lpstr>
      <vt:lpstr>1.2.2.</vt:lpstr>
      <vt:lpstr>1.2.3.</vt:lpstr>
      <vt:lpstr>1.3.1.</vt:lpstr>
      <vt:lpstr>1.3.2.</vt:lpstr>
      <vt:lpstr>1.3.3.</vt:lpstr>
      <vt:lpstr>1.4.1.</vt:lpstr>
      <vt:lpstr>1.4.2.</vt:lpstr>
      <vt:lpstr>1.4.3.</vt:lpstr>
      <vt:lpstr>1.4.4.</vt:lpstr>
      <vt:lpstr>ПРОВЕРКА</vt:lpstr>
      <vt:lpstr>'1.1.1.'!Область_печати</vt:lpstr>
      <vt:lpstr>'1.2.1.'!Область_печати</vt:lpstr>
      <vt:lpstr>'1.3.1.'!Область_печати</vt:lpstr>
      <vt:lpstr>'1.3.2.'!Область_печати</vt:lpstr>
      <vt:lpstr>'1.4.1.'!Область_печати</vt:lpstr>
      <vt:lpstr>'1.4.2.'!Область_печати</vt:lpstr>
      <vt:lpstr>'1.4.4.'!Область_печати</vt:lpstr>
    </vt:vector>
  </TitlesOfParts>
  <Company>Управлние Госимуществом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М.С.</dc:creator>
  <cp:lastModifiedBy>КарпычеваАД</cp:lastModifiedBy>
  <cp:lastPrinted>2024-03-28T06:52:48Z</cp:lastPrinted>
  <dcterms:created xsi:type="dcterms:W3CDTF">2007-06-21T12:37:01Z</dcterms:created>
  <dcterms:modified xsi:type="dcterms:W3CDTF">2024-03-28T07:20:08Z</dcterms:modified>
</cp:coreProperties>
</file>